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18720" windowHeight="7470" activeTab="4"/>
  </bookViews>
  <sheets>
    <sheet name="COA P&amp;L" sheetId="2" r:id="rId1"/>
    <sheet name="COA Balance Sheet" sheetId="3" r:id="rId2"/>
    <sheet name="P&amp;L Report" sheetId="4" r:id="rId3"/>
    <sheet name="Fixed Asset " sheetId="5" r:id="rId4"/>
    <sheet name="Loan" sheetId="9" r:id="rId5"/>
    <sheet name="Cash Flow" sheetId="7" r:id="rId6"/>
    <sheet name="Account Balance Summary" sheetId="8" r:id="rId7"/>
  </sheets>
  <definedNames>
    <definedName name="Cash_beginning">'Cash Flow'!$B$7</definedName>
    <definedName name="Cash_minimum">'Cash Flow'!$B$4</definedName>
    <definedName name="Company_name">'Cash Flow'!$A$2</definedName>
    <definedName name="_xlnm.Print_Titles" localSheetId="5">'Cash Flow'!$6:$6</definedName>
    <definedName name="Start_date">'Cash Flow'!$B$3</definedName>
  </definedNames>
  <calcPr calcId="145621"/>
</workbook>
</file>

<file path=xl/calcChain.xml><?xml version="1.0" encoding="utf-8"?>
<calcChain xmlns="http://schemas.openxmlformats.org/spreadsheetml/2006/main">
  <c r="D8" i="9" l="1"/>
  <c r="D9" i="9"/>
  <c r="D10" i="9"/>
  <c r="D11" i="9"/>
  <c r="D7" i="9"/>
  <c r="Q12" i="9"/>
  <c r="P12" i="9"/>
  <c r="O12" i="9"/>
  <c r="N12" i="9"/>
  <c r="M12" i="9"/>
  <c r="L12" i="9"/>
  <c r="K12" i="9"/>
  <c r="J12" i="9"/>
  <c r="I12" i="9"/>
  <c r="H12" i="9"/>
  <c r="G12" i="9"/>
  <c r="F12" i="9"/>
  <c r="E17" i="5"/>
  <c r="F17" i="5"/>
  <c r="G17" i="5"/>
  <c r="H17" i="5"/>
  <c r="I17" i="5"/>
  <c r="J17" i="5"/>
  <c r="K17" i="5"/>
  <c r="L17" i="5"/>
  <c r="M17" i="5"/>
  <c r="N17" i="5"/>
  <c r="O17" i="5"/>
  <c r="P17" i="5"/>
  <c r="D17" i="5"/>
  <c r="D8" i="5"/>
  <c r="D9" i="5"/>
  <c r="D10" i="5"/>
  <c r="D11" i="5"/>
  <c r="D12" i="5"/>
  <c r="D13" i="5"/>
  <c r="D14" i="5"/>
  <c r="D15" i="5"/>
  <c r="D16" i="5"/>
  <c r="D7" i="5"/>
  <c r="H15" i="7"/>
  <c r="O64" i="7"/>
  <c r="O62" i="7"/>
  <c r="O61" i="7"/>
  <c r="O60" i="7"/>
  <c r="O59" i="7"/>
  <c r="O51" i="7"/>
  <c r="O50" i="7"/>
  <c r="O49" i="7"/>
  <c r="O48" i="7"/>
  <c r="N47" i="7"/>
  <c r="N65" i="7" s="1"/>
  <c r="M47" i="7"/>
  <c r="M65" i="7" s="1"/>
  <c r="L47" i="7"/>
  <c r="L65" i="7" s="1"/>
  <c r="K47" i="7"/>
  <c r="K65" i="7" s="1"/>
  <c r="J47" i="7"/>
  <c r="J65" i="7" s="1"/>
  <c r="I47" i="7"/>
  <c r="I65" i="7" s="1"/>
  <c r="H47" i="7"/>
  <c r="H65" i="7" s="1"/>
  <c r="G47" i="7"/>
  <c r="G65" i="7" s="1"/>
  <c r="F47" i="7"/>
  <c r="F65" i="7" s="1"/>
  <c r="E47" i="7"/>
  <c r="E65" i="7" s="1"/>
  <c r="D47" i="7"/>
  <c r="D65" i="7" s="1"/>
  <c r="C47" i="7"/>
  <c r="C58" i="7" s="1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19" i="7"/>
  <c r="B16" i="7"/>
  <c r="B66" i="7" s="1"/>
  <c r="C7" i="7" s="1"/>
  <c r="N15" i="7"/>
  <c r="M15" i="7"/>
  <c r="L15" i="7"/>
  <c r="K15" i="7"/>
  <c r="J15" i="7"/>
  <c r="I15" i="7"/>
  <c r="G15" i="7"/>
  <c r="F15" i="7"/>
  <c r="E15" i="7"/>
  <c r="D15" i="7"/>
  <c r="C15" i="7"/>
  <c r="O14" i="7"/>
  <c r="O13" i="7"/>
  <c r="O12" i="7"/>
  <c r="O11" i="7"/>
  <c r="O10" i="7"/>
  <c r="C6" i="7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N4" i="7"/>
  <c r="M4" i="7"/>
  <c r="L4" i="7"/>
  <c r="K4" i="7"/>
  <c r="J4" i="7"/>
  <c r="I4" i="7"/>
  <c r="H4" i="7"/>
  <c r="G4" i="7"/>
  <c r="F4" i="7"/>
  <c r="E4" i="7"/>
  <c r="D4" i="7"/>
  <c r="C4" i="7"/>
  <c r="D12" i="9" l="1"/>
  <c r="G58" i="7"/>
  <c r="K58" i="7"/>
  <c r="D58" i="7"/>
  <c r="H58" i="7"/>
  <c r="L58" i="7"/>
  <c r="E58" i="7"/>
  <c r="I58" i="7"/>
  <c r="M58" i="7"/>
  <c r="F58" i="7"/>
  <c r="J58" i="7"/>
  <c r="N58" i="7"/>
  <c r="O47" i="7"/>
  <c r="O65" i="7" s="1"/>
  <c r="C65" i="7"/>
  <c r="C16" i="7"/>
  <c r="O15" i="7"/>
  <c r="C66" i="7" l="1"/>
  <c r="D7" i="7" s="1"/>
  <c r="D16" i="7" s="1"/>
  <c r="D66" i="7" s="1"/>
  <c r="E7" i="7" s="1"/>
  <c r="E16" i="7" s="1"/>
  <c r="E66" i="7" s="1"/>
  <c r="F7" i="7" s="1"/>
  <c r="F16" i="7" s="1"/>
  <c r="F66" i="7" s="1"/>
  <c r="G7" i="7" s="1"/>
  <c r="G16" i="7" s="1"/>
  <c r="G66" i="7" s="1"/>
  <c r="H7" i="7" s="1"/>
  <c r="H16" i="7" s="1"/>
  <c r="H66" i="7" s="1"/>
  <c r="I7" i="7" s="1"/>
  <c r="I16" i="7" s="1"/>
  <c r="I66" i="7" s="1"/>
  <c r="J7" i="7" s="1"/>
  <c r="J16" i="7" s="1"/>
  <c r="J66" i="7" s="1"/>
  <c r="K7" i="7" s="1"/>
  <c r="K16" i="7" s="1"/>
  <c r="K66" i="7" s="1"/>
  <c r="L7" i="7" s="1"/>
  <c r="L16" i="7" s="1"/>
  <c r="L66" i="7" s="1"/>
  <c r="M7" i="7" s="1"/>
  <c r="M16" i="7" s="1"/>
  <c r="M66" i="7" s="1"/>
  <c r="N7" i="7" s="1"/>
  <c r="N16" i="7" s="1"/>
  <c r="N66" i="7" s="1"/>
  <c r="O58" i="7"/>
</calcChain>
</file>

<file path=xl/comments1.xml><?xml version="1.0" encoding="utf-8"?>
<comments xmlns="http://schemas.openxmlformats.org/spreadsheetml/2006/main">
  <authors>
    <author>User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leger</t>
        </r>
      </text>
    </comment>
    <comment ref="A5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legder</t>
        </r>
      </text>
    </comment>
  </commentList>
</comments>
</file>

<file path=xl/sharedStrings.xml><?xml version="1.0" encoding="utf-8"?>
<sst xmlns="http://schemas.openxmlformats.org/spreadsheetml/2006/main" count="430" uniqueCount="201">
  <si>
    <t>Statement Of Comprehensive Income</t>
  </si>
  <si>
    <r>
      <t>Demo Customs Sdn Bhd</t>
    </r>
    <r>
      <rPr>
        <sz val="12"/>
        <color rgb="FF333333"/>
        <rFont val="Tahoma sans-serif"/>
      </rPr>
      <t xml:space="preserve"> </t>
    </r>
    <r>
      <rPr>
        <sz val="8"/>
        <color rgb="FF333333"/>
        <rFont val="Tahoma sans-serif"/>
      </rPr>
      <t>(9999-T)</t>
    </r>
  </si>
  <si>
    <t>GST Registration No : 123456789012</t>
  </si>
  <si>
    <t xml:space="preserve">Unit 2A-1, Level 1, </t>
  </si>
  <si>
    <t>Tower 2A, Plaza Sentral,, Jalan Stesen Sentral 5, KL Sentral</t>
  </si>
  <si>
    <t xml:space="preserve">50470 Kuala Lumpur </t>
  </si>
  <si>
    <t xml:space="preserve">KUALA LUMPUR MALAYSIA </t>
  </si>
  <si>
    <t xml:space="preserve">Phone : 603-22614180 Fax : 603-22614182 </t>
  </si>
  <si>
    <t>No.</t>
  </si>
  <si>
    <t>Account No.</t>
  </si>
  <si>
    <t>Account Name</t>
  </si>
  <si>
    <t>Account Group</t>
  </si>
  <si>
    <t>Account Type</t>
  </si>
  <si>
    <t>4000-000-00</t>
  </si>
  <si>
    <t>Sales</t>
  </si>
  <si>
    <t>revenue</t>
  </si>
  <si>
    <t>Income</t>
  </si>
  <si>
    <t>5000-000-00</t>
  </si>
  <si>
    <t>Cost of Goods Sold</t>
  </si>
  <si>
    <t>COGS</t>
  </si>
  <si>
    <t>Expenses</t>
  </si>
  <si>
    <t>operatingexpenses</t>
  </si>
  <si>
    <t>Commissions</t>
  </si>
  <si>
    <t>Late Payment Charges</t>
  </si>
  <si>
    <t>Telephone</t>
  </si>
  <si>
    <t>Electricity &amp; water</t>
  </si>
  <si>
    <t>Travel, Meals &amp; Entertainment</t>
  </si>
  <si>
    <t>Depreciation Expense</t>
  </si>
  <si>
    <t>GST- Non Claimable</t>
  </si>
  <si>
    <t>8500-100-00</t>
  </si>
  <si>
    <t>Bank Charges</t>
  </si>
  <si>
    <t>8500-200-00</t>
  </si>
  <si>
    <t>Interest on loan</t>
  </si>
  <si>
    <t>8600-000-00</t>
  </si>
  <si>
    <t>Income Tax Expense</t>
  </si>
  <si>
    <t>Prepared by Approved By Received By</t>
  </si>
  <si>
    <t>SYSTEM GENERATED NO SIGNATURE REQUIRED</t>
  </si>
  <si>
    <t>11/23/2015</t>
  </si>
  <si>
    <t>Private and Confidential</t>
  </si>
  <si>
    <t>Rental of Equipment</t>
  </si>
  <si>
    <t>Advertising &amp; Marketing</t>
  </si>
  <si>
    <t>Insurance Premium</t>
  </si>
  <si>
    <t>Salary &amp; wages</t>
  </si>
  <si>
    <t>EPF &amp; Socso</t>
  </si>
  <si>
    <t>Medical fee</t>
  </si>
  <si>
    <t>Miscellaneous Expenses</t>
  </si>
  <si>
    <t>Postage &amp; Courier</t>
  </si>
  <si>
    <t>Rental of office</t>
  </si>
  <si>
    <t>Rental of store</t>
  </si>
  <si>
    <t>Office expenses</t>
  </si>
  <si>
    <t>Store expenses</t>
  </si>
  <si>
    <t>Petrol,Parking &amp; Toll</t>
  </si>
  <si>
    <t>Quit Rent &amp; Assessment</t>
  </si>
  <si>
    <t>Motor Vehicle Repair &amp; maintenance</t>
  </si>
  <si>
    <t>Registration Fee</t>
  </si>
  <si>
    <t>Accounting &amp; Legal</t>
  </si>
  <si>
    <t>8100-001-00</t>
  </si>
  <si>
    <t>8100-002-00</t>
  </si>
  <si>
    <t>8100-003-00</t>
  </si>
  <si>
    <t>8100-004-00</t>
  </si>
  <si>
    <t>8100-005-00</t>
  </si>
  <si>
    <t>8100-006-00</t>
  </si>
  <si>
    <t>8100-007-00</t>
  </si>
  <si>
    <t>8100-008-00</t>
  </si>
  <si>
    <t>8100-009-00</t>
  </si>
  <si>
    <t>8100-010-00</t>
  </si>
  <si>
    <t>8100-011-00</t>
  </si>
  <si>
    <t>8100-012-00</t>
  </si>
  <si>
    <t>8100-013-00</t>
  </si>
  <si>
    <t>8100-014-00</t>
  </si>
  <si>
    <t>8100-015-00</t>
  </si>
  <si>
    <t>8100-016-00</t>
  </si>
  <si>
    <t>8100-017-00</t>
  </si>
  <si>
    <t>8100-018-00</t>
  </si>
  <si>
    <t>8100-019-00</t>
  </si>
  <si>
    <t>8100-020-00</t>
  </si>
  <si>
    <t>8100-021-00</t>
  </si>
  <si>
    <t>8100-022-00</t>
  </si>
  <si>
    <t>8100-023-00</t>
  </si>
  <si>
    <t>8100-024-00</t>
  </si>
  <si>
    <t>8100-025-00</t>
  </si>
  <si>
    <t xml:space="preserve">Others Income </t>
  </si>
  <si>
    <t>7000-000-00</t>
  </si>
  <si>
    <t>Operatingincome</t>
  </si>
  <si>
    <t>Seminar &amp; Training</t>
  </si>
  <si>
    <t>Furniture &amp; Fixtures</t>
  </si>
  <si>
    <t>Office Equipment</t>
  </si>
  <si>
    <t>Computer &amp; Software</t>
  </si>
  <si>
    <t>Motor Vehicle</t>
  </si>
  <si>
    <t>Machinery &amp; Engine</t>
  </si>
  <si>
    <t>Renovation</t>
  </si>
  <si>
    <t>Store Equipment</t>
  </si>
  <si>
    <t>Asset 8</t>
  </si>
  <si>
    <t>Asset 9</t>
  </si>
  <si>
    <t>Other Asset</t>
  </si>
  <si>
    <t>FixedAssets</t>
  </si>
  <si>
    <t>2000-001-00</t>
  </si>
  <si>
    <t>Balance Sheet</t>
  </si>
  <si>
    <t>Asset</t>
  </si>
  <si>
    <t>2000-002-00</t>
  </si>
  <si>
    <t>2000-003-00</t>
  </si>
  <si>
    <t>2000-004-00</t>
  </si>
  <si>
    <t>2000-005-00</t>
  </si>
  <si>
    <t>2000-006-00</t>
  </si>
  <si>
    <t>2000-007-00</t>
  </si>
  <si>
    <t>2000-008-00</t>
  </si>
  <si>
    <t>2000-009-00</t>
  </si>
  <si>
    <t>2000-010-00</t>
  </si>
  <si>
    <t>2200-001-00</t>
  </si>
  <si>
    <t xml:space="preserve">Bank1 </t>
  </si>
  <si>
    <t>CurrentsAssets</t>
  </si>
  <si>
    <t>Bank3</t>
  </si>
  <si>
    <t>Bank2</t>
  </si>
  <si>
    <t>Petty Cash 1</t>
  </si>
  <si>
    <t>Petty Cash 2</t>
  </si>
  <si>
    <t>2200-002-00</t>
  </si>
  <si>
    <t>2200-003-00</t>
  </si>
  <si>
    <t>2200-004-00</t>
  </si>
  <si>
    <t>2200-005-00</t>
  </si>
  <si>
    <t>3700-001-00</t>
  </si>
  <si>
    <t>3700-002-00</t>
  </si>
  <si>
    <t>3700-003-00</t>
  </si>
  <si>
    <t>3700-004-00</t>
  </si>
  <si>
    <t>3700-005-00</t>
  </si>
  <si>
    <t>Loan 3</t>
  </si>
  <si>
    <t>Loan 4</t>
  </si>
  <si>
    <t>Loan 5</t>
  </si>
  <si>
    <t>CurrentLiabilities</t>
  </si>
  <si>
    <t>Liability</t>
  </si>
  <si>
    <t>1000-000-00</t>
  </si>
  <si>
    <t>Advancement/(Drawing)</t>
  </si>
  <si>
    <t>CapitalRetainedEarnings</t>
  </si>
  <si>
    <t>b/f Profit/(Loss)</t>
  </si>
  <si>
    <t>Current Profit &amp; Loss</t>
  </si>
  <si>
    <t>Equity</t>
  </si>
  <si>
    <t>2000-000-00</t>
  </si>
  <si>
    <t>Bank &amp; Cash Balance</t>
  </si>
  <si>
    <t>Fixed Asset</t>
  </si>
  <si>
    <t>3700-000-00</t>
  </si>
  <si>
    <t>1200-000-00</t>
  </si>
  <si>
    <t>1300-000-00</t>
  </si>
  <si>
    <t>APLUS TRADING SDN. BHD.</t>
  </si>
  <si>
    <t>Company No.: (12345-X)</t>
  </si>
  <si>
    <t>%</t>
  </si>
  <si>
    <t>SALES</t>
  </si>
  <si>
    <t>PURCHASE</t>
  </si>
  <si>
    <t>GROSS PROFIT / (LOSS)</t>
  </si>
  <si>
    <t>NET PROFIT / (LOSS)</t>
  </si>
  <si>
    <t>Profit &amp; Loss For The Period Ended 31 December 2015</t>
  </si>
  <si>
    <t>This Year</t>
  </si>
  <si>
    <t>Revenue</t>
  </si>
  <si>
    <t xml:space="preserve">Operating Expenses </t>
  </si>
  <si>
    <t>Operating Expenses</t>
  </si>
  <si>
    <t>COST OF GOODS SOLD</t>
  </si>
  <si>
    <t>Loan 1 100</t>
  </si>
  <si>
    <t>Loan 2 200</t>
  </si>
  <si>
    <t>Borrowing 300</t>
  </si>
  <si>
    <t>Small Business Cash Flow Projection</t>
  </si>
  <si>
    <t>&lt;Company Name&gt;</t>
  </si>
  <si>
    <t>Starting date</t>
  </si>
  <si>
    <t>Cash balance alert minimum</t>
  </si>
  <si>
    <t>Beginning</t>
  </si>
  <si>
    <t>Total</t>
  </si>
  <si>
    <t>Cash on hand (beginning of month)</t>
  </si>
  <si>
    <t>CASH RECEIPTS</t>
  </si>
  <si>
    <t>TOTAL CASH RECEIPTS</t>
  </si>
  <si>
    <t>Total cash available</t>
  </si>
  <si>
    <t>CASH PAID OUT</t>
  </si>
  <si>
    <t>SUBTOTAL</t>
  </si>
  <si>
    <t>Owners' withdrawal</t>
  </si>
  <si>
    <t>TOTAL CASH PAID OUT</t>
  </si>
  <si>
    <t>Cash on hand (end of month)</t>
  </si>
  <si>
    <t>Bank 1</t>
  </si>
  <si>
    <t>Bank 2</t>
  </si>
  <si>
    <t>Bank 3</t>
  </si>
  <si>
    <t>Petty cash 1</t>
  </si>
  <si>
    <t>Loan 1</t>
  </si>
  <si>
    <t>Loan 2</t>
  </si>
  <si>
    <t>Fixed Asset Report</t>
  </si>
  <si>
    <t>Jan</t>
  </si>
  <si>
    <t>Feb</t>
  </si>
  <si>
    <t>Mac</t>
  </si>
  <si>
    <t>Apr</t>
  </si>
  <si>
    <t>May</t>
  </si>
  <si>
    <t>June</t>
  </si>
  <si>
    <t>Jul</t>
  </si>
  <si>
    <t xml:space="preserve">Aug </t>
  </si>
  <si>
    <t>Sept</t>
  </si>
  <si>
    <t>Oct</t>
  </si>
  <si>
    <t>Nov</t>
  </si>
  <si>
    <t>Dec</t>
  </si>
  <si>
    <t>Asset / Month</t>
  </si>
  <si>
    <t>* Opening Balance akan masuk dalam date effective</t>
  </si>
  <si>
    <t xml:space="preserve">Loan 1 </t>
  </si>
  <si>
    <t>Opening Balance</t>
  </si>
  <si>
    <t>Report 1</t>
  </si>
  <si>
    <t>Last Payment Date</t>
  </si>
  <si>
    <t>Last Payment Amount</t>
  </si>
  <si>
    <t>OPERATING EXPENSES</t>
  </si>
  <si>
    <t>Loan Report</t>
  </si>
  <si>
    <t>Loan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</si>
</sst>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_);[Red]\(#,##0.00\);\-___)"/>
    <numFmt numFmtId="165" formatCode="###0.0;[Red]\-###0.0;\-__"/>
    <numFmt numFmtId="166" formatCode="mmm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65020"/>
      <name val="Calibri"/>
      <family val="2"/>
      <scheme val="minor"/>
    </font>
    <font>
      <sz val="8"/>
      <color rgb="FF333333"/>
      <name val="Tahoma sans-serif"/>
    </font>
    <font>
      <sz val="11"/>
      <color rgb="FF333333"/>
      <name val="Tahoma sans-serif"/>
    </font>
    <font>
      <sz val="19"/>
      <color rgb="FF000000"/>
      <name val="Tahoma sans-serif"/>
    </font>
    <font>
      <sz val="12"/>
      <color rgb="FF333333"/>
      <name val="Tahoma sans-serif"/>
    </font>
    <font>
      <b/>
      <sz val="12"/>
      <color rgb="FF333333"/>
      <name val="Tahoma sans-serif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Tahoma sans-serif"/>
    </font>
    <font>
      <sz val="6"/>
      <color rgb="FF333333"/>
      <name val="Tahoma sans-serif"/>
    </font>
    <font>
      <sz val="6"/>
      <color rgb="FF333333"/>
      <name val="Tahoma sans-serif"/>
    </font>
    <font>
      <i/>
      <sz val="10"/>
      <color rgb="FF333333"/>
      <name val="Tahoma sans-serif"/>
    </font>
    <font>
      <sz val="11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</font>
    <font>
      <b/>
      <sz val="14"/>
      <color indexed="18"/>
      <name val="Tahoma"/>
      <family val="2"/>
    </font>
    <font>
      <sz val="8"/>
      <name val="Arial"/>
      <family val="2"/>
    </font>
    <font>
      <sz val="8"/>
      <color indexed="9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333333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bgColor indexed="22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</cellStyleXfs>
  <cellXfs count="101">
    <xf numFmtId="0" fontId="0" fillId="0" borderId="0" xfId="0"/>
    <xf numFmtId="0" fontId="19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right" vertical="top" wrapText="1"/>
    </xf>
    <xf numFmtId="0" fontId="19" fillId="33" borderId="12" xfId="0" applyFont="1" applyFill="1" applyBorder="1"/>
    <xf numFmtId="0" fontId="31" fillId="0" borderId="14" xfId="0" applyFont="1" applyFill="1" applyBorder="1" applyAlignment="1">
      <alignment horizontal="left" vertical="center" wrapText="1" readingOrder="1"/>
    </xf>
    <xf numFmtId="0" fontId="31" fillId="0" borderId="15" xfId="0" applyFont="1" applyFill="1" applyBorder="1" applyAlignment="1">
      <alignment horizontal="left" vertical="center" wrapText="1" readingOrder="1"/>
    </xf>
    <xf numFmtId="0" fontId="24" fillId="33" borderId="0" xfId="0" applyFont="1" applyFill="1"/>
    <xf numFmtId="0" fontId="24" fillId="33" borderId="0" xfId="0" applyFont="1" applyFill="1" applyAlignment="1">
      <alignment horizontal="right" vertical="top" wrapText="1"/>
    </xf>
    <xf numFmtId="0" fontId="24" fillId="34" borderId="0" xfId="0" applyFont="1" applyFill="1" applyAlignment="1">
      <alignment horizontal="center" wrapText="1"/>
    </xf>
    <xf numFmtId="0" fontId="24" fillId="34" borderId="0" xfId="0" applyFont="1" applyFill="1"/>
    <xf numFmtId="0" fontId="24" fillId="34" borderId="0" xfId="0" applyFont="1" applyFill="1" applyAlignment="1">
      <alignment horizontal="left" wrapText="1"/>
    </xf>
    <xf numFmtId="165" fontId="35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36" fillId="0" borderId="0" xfId="0" applyFont="1"/>
    <xf numFmtId="164" fontId="16" fillId="0" borderId="16" xfId="0" applyNumberFormat="1" applyFont="1" applyBorder="1"/>
    <xf numFmtId="164" fontId="16" fillId="0" borderId="17" xfId="0" applyNumberFormat="1" applyFont="1" applyBorder="1"/>
    <xf numFmtId="164" fontId="16" fillId="0" borderId="18" xfId="0" applyNumberFormat="1" applyFont="1" applyBorder="1"/>
    <xf numFmtId="0" fontId="36" fillId="0" borderId="0" xfId="0" applyFont="1" applyAlignment="1">
      <alignment horizontal="left" indent="1"/>
    </xf>
    <xf numFmtId="0" fontId="24" fillId="35" borderId="0" xfId="0" applyFont="1" applyFill="1" applyAlignment="1">
      <alignment horizontal="left" wrapText="1"/>
    </xf>
    <xf numFmtId="0" fontId="35" fillId="0" borderId="0" xfId="0" applyFont="1"/>
    <xf numFmtId="0" fontId="24" fillId="33" borderId="0" xfId="0" applyFont="1" applyFill="1" applyAlignment="1">
      <alignment horizontal="left" wrapText="1" indent="1"/>
    </xf>
    <xf numFmtId="0" fontId="37" fillId="0" borderId="0" xfId="45" applyAlignment="1"/>
    <xf numFmtId="17" fontId="39" fillId="0" borderId="19" xfId="45" applyNumberFormat="1" applyFont="1" applyBorder="1" applyAlignment="1" applyProtection="1">
      <alignment horizontal="right" wrapText="1"/>
      <protection locked="0"/>
    </xf>
    <xf numFmtId="3" fontId="37" fillId="0" borderId="20" xfId="45" applyNumberFormat="1" applyBorder="1" applyProtection="1">
      <protection locked="0"/>
    </xf>
    <xf numFmtId="3" fontId="40" fillId="0" borderId="0" xfId="45" applyNumberFormat="1" applyFont="1" applyAlignment="1"/>
    <xf numFmtId="0" fontId="41" fillId="0" borderId="0" xfId="45" applyFont="1" applyBorder="1" applyAlignment="1"/>
    <xf numFmtId="0" fontId="37" fillId="0" borderId="0" xfId="45" applyBorder="1" applyAlignment="1"/>
    <xf numFmtId="0" fontId="42" fillId="0" borderId="0" xfId="45" applyFont="1" applyBorder="1" applyAlignment="1">
      <alignment wrapText="1"/>
    </xf>
    <xf numFmtId="0" fontId="41" fillId="36" borderId="19" xfId="45" applyFont="1" applyFill="1" applyBorder="1" applyAlignment="1">
      <alignment horizontal="center" wrapText="1"/>
    </xf>
    <xf numFmtId="17" fontId="41" fillId="36" borderId="19" xfId="45" applyNumberFormat="1" applyFont="1" applyFill="1" applyBorder="1" applyAlignment="1">
      <alignment horizontal="center" wrapText="1"/>
    </xf>
    <xf numFmtId="166" fontId="41" fillId="36" borderId="19" xfId="45" applyNumberFormat="1" applyFont="1" applyFill="1" applyBorder="1" applyAlignment="1">
      <alignment horizontal="center" wrapText="1"/>
    </xf>
    <xf numFmtId="0" fontId="39" fillId="0" borderId="0" xfId="45" applyFont="1" applyBorder="1"/>
    <xf numFmtId="0" fontId="42" fillId="0" borderId="21" xfId="45" applyFont="1" applyBorder="1" applyAlignment="1">
      <alignment wrapText="1"/>
    </xf>
    <xf numFmtId="3" fontId="37" fillId="0" borderId="22" xfId="45" applyNumberFormat="1" applyFont="1" applyBorder="1" applyProtection="1">
      <protection locked="0"/>
    </xf>
    <xf numFmtId="3" fontId="37" fillId="37" borderId="22" xfId="45" applyNumberFormat="1" applyFont="1" applyFill="1" applyBorder="1"/>
    <xf numFmtId="3" fontId="37" fillId="38" borderId="22" xfId="45" applyNumberFormat="1" applyFill="1" applyBorder="1"/>
    <xf numFmtId="0" fontId="37" fillId="0" borderId="0" xfId="45"/>
    <xf numFmtId="0" fontId="42" fillId="0" borderId="23" xfId="45" applyFont="1" applyBorder="1" applyAlignment="1">
      <alignment wrapText="1"/>
    </xf>
    <xf numFmtId="3" fontId="37" fillId="0" borderId="17" xfId="45" applyNumberFormat="1" applyBorder="1"/>
    <xf numFmtId="3" fontId="37" fillId="0" borderId="24" xfId="45" applyNumberFormat="1" applyBorder="1"/>
    <xf numFmtId="0" fontId="37" fillId="0" borderId="0" xfId="45" applyBorder="1"/>
    <xf numFmtId="0" fontId="42" fillId="0" borderId="25" xfId="45" applyFont="1" applyBorder="1" applyAlignment="1">
      <alignment wrapText="1"/>
    </xf>
    <xf numFmtId="3" fontId="37" fillId="0" borderId="26" xfId="45" applyNumberFormat="1" applyBorder="1"/>
    <xf numFmtId="3" fontId="37" fillId="0" borderId="27" xfId="45" applyNumberFormat="1" applyBorder="1"/>
    <xf numFmtId="0" fontId="39" fillId="0" borderId="19" xfId="45" applyFont="1" applyFill="1" applyBorder="1" applyProtection="1"/>
    <xf numFmtId="3" fontId="37" fillId="37" borderId="20" xfId="45" applyNumberFormat="1" applyFill="1" applyBorder="1"/>
    <xf numFmtId="3" fontId="37" fillId="0" borderId="19" xfId="45" applyNumberFormat="1" applyBorder="1" applyProtection="1">
      <protection locked="0"/>
    </xf>
    <xf numFmtId="0" fontId="42" fillId="0" borderId="19" xfId="45" applyFont="1" applyBorder="1" applyAlignment="1">
      <alignment wrapText="1"/>
    </xf>
    <xf numFmtId="3" fontId="37" fillId="37" borderId="19" xfId="45" applyNumberFormat="1" applyFont="1" applyFill="1" applyBorder="1"/>
    <xf numFmtId="3" fontId="37" fillId="37" borderId="21" xfId="45" applyNumberFormat="1" applyFill="1" applyBorder="1"/>
    <xf numFmtId="0" fontId="42" fillId="0" borderId="28" xfId="45" applyFont="1" applyBorder="1" applyAlignment="1">
      <alignment wrapText="1"/>
    </xf>
    <xf numFmtId="3" fontId="37" fillId="0" borderId="16" xfId="45" applyNumberFormat="1" applyBorder="1"/>
    <xf numFmtId="3" fontId="37" fillId="0" borderId="29" xfId="45" applyNumberFormat="1" applyBorder="1"/>
    <xf numFmtId="0" fontId="39" fillId="0" borderId="19" xfId="45" applyFont="1" applyBorder="1" applyAlignment="1">
      <alignment wrapText="1"/>
    </xf>
    <xf numFmtId="3" fontId="37" fillId="37" borderId="19" xfId="45" applyNumberFormat="1" applyFill="1" applyBorder="1"/>
    <xf numFmtId="0" fontId="42" fillId="0" borderId="16" xfId="45" applyFont="1" applyBorder="1" applyAlignment="1">
      <alignment wrapText="1"/>
    </xf>
    <xf numFmtId="0" fontId="37" fillId="0" borderId="16" xfId="45" applyBorder="1"/>
    <xf numFmtId="3" fontId="37" fillId="38" borderId="30" xfId="45" applyNumberFormat="1" applyFill="1" applyBorder="1"/>
    <xf numFmtId="0" fontId="43" fillId="0" borderId="0" xfId="45" applyFont="1" applyFill="1" applyProtection="1"/>
    <xf numFmtId="0" fontId="44" fillId="33" borderId="19" xfId="0" applyFont="1" applyFill="1" applyBorder="1" applyAlignment="1">
      <alignment horizontal="left" wrapText="1"/>
    </xf>
    <xf numFmtId="0" fontId="45" fillId="0" borderId="19" xfId="0" applyFont="1" applyFill="1" applyBorder="1" applyAlignment="1">
      <alignment horizontal="left" vertical="center" wrapText="1" readingOrder="1"/>
    </xf>
    <xf numFmtId="0" fontId="37" fillId="0" borderId="0" xfId="45" applyFont="1" applyAlignment="1">
      <alignment wrapText="1"/>
    </xf>
    <xf numFmtId="0" fontId="0" fillId="0" borderId="19" xfId="0" applyBorder="1"/>
    <xf numFmtId="0" fontId="0" fillId="0" borderId="19" xfId="0" applyFont="1" applyBorder="1"/>
    <xf numFmtId="0" fontId="0" fillId="0" borderId="19" xfId="0" applyBorder="1" applyAlignment="1">
      <alignment horizontal="center"/>
    </xf>
    <xf numFmtId="43" fontId="0" fillId="0" borderId="19" xfId="44" applyFont="1" applyBorder="1"/>
    <xf numFmtId="43" fontId="48" fillId="0" borderId="19" xfId="44" applyFont="1" applyFill="1" applyBorder="1" applyAlignment="1">
      <alignment horizontal="center" vertical="center" wrapText="1"/>
    </xf>
    <xf numFmtId="43" fontId="16" fillId="0" borderId="19" xfId="0" applyNumberFormat="1" applyFont="1" applyBorder="1"/>
    <xf numFmtId="0" fontId="48" fillId="0" borderId="19" xfId="0" applyFont="1" applyFill="1" applyBorder="1" applyAlignment="1">
      <alignment horizontal="left" vertical="center" wrapText="1" readingOrder="1"/>
    </xf>
    <xf numFmtId="0" fontId="25" fillId="33" borderId="19" xfId="0" applyFont="1" applyFill="1" applyBorder="1"/>
    <xf numFmtId="43" fontId="0" fillId="0" borderId="20" xfId="44" applyFont="1" applyBorder="1"/>
    <xf numFmtId="0" fontId="0" fillId="0" borderId="19" xfId="0" applyFont="1" applyFill="1" applyBorder="1" applyAlignment="1">
      <alignment wrapText="1"/>
    </xf>
    <xf numFmtId="14" fontId="0" fillId="0" borderId="0" xfId="0" applyNumberFormat="1"/>
    <xf numFmtId="43" fontId="0" fillId="0" borderId="31" xfId="44" applyFont="1" applyFill="1" applyBorder="1"/>
    <xf numFmtId="43" fontId="0" fillId="0" borderId="0" xfId="44" applyFont="1"/>
    <xf numFmtId="0" fontId="19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 indent="1"/>
    </xf>
    <xf numFmtId="0" fontId="23" fillId="33" borderId="0" xfId="0" applyFont="1" applyFill="1" applyAlignment="1">
      <alignment horizontal="center" wrapText="1"/>
    </xf>
    <xf numFmtId="0" fontId="29" fillId="33" borderId="0" xfId="0" applyFont="1" applyFill="1" applyAlignment="1">
      <alignment horizontal="left" wrapText="1"/>
    </xf>
    <xf numFmtId="0" fontId="20" fillId="33" borderId="0" xfId="0" applyFont="1" applyFill="1" applyAlignment="1">
      <alignment wrapText="1"/>
    </xf>
    <xf numFmtId="0" fontId="20" fillId="33" borderId="11" xfId="0" applyFont="1" applyFill="1" applyBorder="1" applyAlignment="1">
      <alignment wrapText="1"/>
    </xf>
    <xf numFmtId="0" fontId="26" fillId="33" borderId="0" xfId="0" applyFont="1" applyFill="1" applyAlignment="1">
      <alignment wrapText="1"/>
    </xf>
    <xf numFmtId="0" fontId="19" fillId="33" borderId="0" xfId="0" applyFont="1" applyFill="1" applyAlignment="1">
      <alignment horizontal="right" wrapText="1"/>
    </xf>
    <xf numFmtId="0" fontId="24" fillId="33" borderId="0" xfId="0" applyFont="1" applyFill="1" applyAlignment="1">
      <alignment vertical="top" wrapText="1"/>
    </xf>
    <xf numFmtId="0" fontId="27" fillId="33" borderId="0" xfId="0" applyFont="1" applyFill="1" applyAlignment="1">
      <alignment horizontal="center" wrapText="1"/>
    </xf>
    <xf numFmtId="0" fontId="19" fillId="33" borderId="0" xfId="0" applyFont="1" applyFill="1" applyAlignment="1">
      <alignment wrapText="1"/>
    </xf>
    <xf numFmtId="0" fontId="28" fillId="33" borderId="0" xfId="0" applyFont="1" applyFill="1" applyAlignment="1">
      <alignment horizontal="right" wrapText="1"/>
    </xf>
    <xf numFmtId="0" fontId="26" fillId="33" borderId="13" xfId="0" applyFont="1" applyFill="1" applyBorder="1" applyAlignment="1">
      <alignment wrapText="1"/>
    </xf>
    <xf numFmtId="0" fontId="30" fillId="33" borderId="11" xfId="0" applyFont="1" applyFill="1" applyBorder="1" applyAlignment="1">
      <alignment wrapText="1"/>
    </xf>
    <xf numFmtId="0" fontId="24" fillId="33" borderId="0" xfId="0" applyFont="1" applyFill="1" applyAlignment="1">
      <alignment horizontal="right" wrapText="1"/>
    </xf>
    <xf numFmtId="0" fontId="24" fillId="33" borderId="0" xfId="0" applyFont="1" applyFill="1" applyAlignment="1">
      <alignment wrapText="1"/>
    </xf>
    <xf numFmtId="0" fontId="34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8" fillId="0" borderId="0" xfId="45" applyFont="1" applyFill="1" applyBorder="1" applyAlignment="1" applyProtection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80" zoomScaleNormal="80" workbookViewId="0">
      <selection activeCell="O21" sqref="O21"/>
    </sheetView>
  </sheetViews>
  <sheetFormatPr defaultRowHeight="15"/>
  <cols>
    <col min="1" max="1" width="8.85546875" style="1" customWidth="1"/>
    <col min="2" max="2" width="13.42578125" style="1" customWidth="1"/>
    <col min="3" max="3" width="30.5703125" style="1" bestFit="1" customWidth="1"/>
    <col min="4" max="4" width="21.28515625" style="1" customWidth="1"/>
    <col min="5" max="5" width="20.5703125" style="1" customWidth="1"/>
    <col min="11" max="12" width="9.140625" style="1"/>
    <col min="13" max="13" width="31.7109375" style="1" customWidth="1"/>
    <col min="14" max="14" width="34" style="1" customWidth="1"/>
    <col min="15" max="16384" width="9.140625" style="1"/>
  </cols>
  <sheetData>
    <row r="1" spans="1:5" ht="23.25" customHeight="1">
      <c r="A1" s="81" t="s">
        <v>0</v>
      </c>
      <c r="B1" s="81"/>
      <c r="C1" s="81"/>
      <c r="D1" s="81"/>
      <c r="E1" s="81"/>
    </row>
    <row r="2" spans="1:5" ht="15.75" customHeight="1">
      <c r="A2" s="82" t="s">
        <v>1</v>
      </c>
      <c r="B2" s="82"/>
      <c r="C2" s="82"/>
      <c r="D2" s="82"/>
      <c r="E2" s="82"/>
    </row>
    <row r="3" spans="1:5" ht="11.25" customHeight="1">
      <c r="A3" s="80" t="s">
        <v>2</v>
      </c>
      <c r="B3" s="80"/>
      <c r="C3" s="80"/>
      <c r="D3" s="80"/>
      <c r="E3" s="80"/>
    </row>
    <row r="4" spans="1:5" ht="11.25" customHeight="1">
      <c r="A4" s="80" t="s">
        <v>3</v>
      </c>
      <c r="B4" s="80"/>
      <c r="C4" s="80"/>
      <c r="D4" s="80"/>
      <c r="E4" s="80"/>
    </row>
    <row r="5" spans="1:5" ht="11.25" customHeight="1">
      <c r="A5" s="80" t="s">
        <v>4</v>
      </c>
      <c r="B5" s="80"/>
      <c r="C5" s="80"/>
      <c r="D5" s="80"/>
      <c r="E5" s="80"/>
    </row>
    <row r="6" spans="1:5" ht="11.25" customHeight="1">
      <c r="A6" s="80" t="s">
        <v>5</v>
      </c>
      <c r="B6" s="80"/>
      <c r="C6" s="80"/>
      <c r="D6" s="80"/>
      <c r="E6" s="80"/>
    </row>
    <row r="7" spans="1:5" ht="11.25" customHeight="1">
      <c r="A7" s="80" t="s">
        <v>6</v>
      </c>
      <c r="B7" s="80"/>
      <c r="C7" s="80"/>
      <c r="D7" s="80"/>
      <c r="E7" s="80"/>
    </row>
    <row r="8" spans="1:5" ht="11.25" customHeight="1">
      <c r="A8" s="80" t="s">
        <v>7</v>
      </c>
      <c r="B8" s="80"/>
      <c r="C8" s="80"/>
      <c r="D8" s="80"/>
      <c r="E8" s="80"/>
    </row>
    <row r="9" spans="1:5">
      <c r="A9" s="84"/>
      <c r="B9" s="84"/>
      <c r="C9" s="84"/>
      <c r="D9" s="84"/>
      <c r="E9" s="84"/>
    </row>
    <row r="10" spans="1:5">
      <c r="A10" s="84"/>
      <c r="B10" s="84"/>
      <c r="C10" s="84"/>
      <c r="D10" s="84"/>
      <c r="E10" s="84"/>
    </row>
    <row r="11" spans="1:5" ht="15.75" thickBot="1">
      <c r="A11" s="85"/>
      <c r="B11" s="85"/>
      <c r="C11" s="85"/>
      <c r="D11" s="85"/>
      <c r="E11" s="85"/>
    </row>
    <row r="12" spans="1:5" ht="13.5" customHeight="1" thickBot="1">
      <c r="A12" s="2" t="s">
        <v>8</v>
      </c>
      <c r="B12" s="3" t="s">
        <v>9</v>
      </c>
      <c r="C12" s="3" t="s">
        <v>10</v>
      </c>
      <c r="D12" s="3" t="s">
        <v>11</v>
      </c>
      <c r="E12" s="3" t="s">
        <v>12</v>
      </c>
    </row>
    <row r="13" spans="1:5" ht="12.75" customHeight="1">
      <c r="A13" s="4">
        <v>1</v>
      </c>
      <c r="B13" s="5" t="s">
        <v>13</v>
      </c>
      <c r="C13" s="5" t="s">
        <v>14</v>
      </c>
      <c r="D13" s="14" t="s">
        <v>15</v>
      </c>
      <c r="E13" s="5" t="s">
        <v>16</v>
      </c>
    </row>
    <row r="14" spans="1:5" ht="12.75" customHeight="1">
      <c r="A14" s="4">
        <v>2</v>
      </c>
      <c r="B14" s="5" t="s">
        <v>17</v>
      </c>
      <c r="C14" s="5" t="s">
        <v>18</v>
      </c>
      <c r="D14" s="14" t="s">
        <v>19</v>
      </c>
      <c r="E14" s="5" t="s">
        <v>20</v>
      </c>
    </row>
    <row r="15" spans="1:5" ht="12.75" customHeight="1">
      <c r="A15" s="4">
        <v>3</v>
      </c>
      <c r="B15" s="5" t="s">
        <v>82</v>
      </c>
      <c r="C15" s="5" t="s">
        <v>81</v>
      </c>
      <c r="D15" s="14" t="s">
        <v>83</v>
      </c>
      <c r="E15" s="5" t="s">
        <v>16</v>
      </c>
    </row>
    <row r="16" spans="1:5" ht="12.75" customHeight="1">
      <c r="A16" s="4">
        <v>4</v>
      </c>
      <c r="B16" s="5" t="s">
        <v>56</v>
      </c>
      <c r="C16" s="5" t="s">
        <v>55</v>
      </c>
      <c r="D16" s="5" t="s">
        <v>21</v>
      </c>
      <c r="E16" s="5" t="s">
        <v>20</v>
      </c>
    </row>
    <row r="17" spans="1:5">
      <c r="A17" s="4">
        <v>5</v>
      </c>
      <c r="B17" s="5" t="s">
        <v>57</v>
      </c>
      <c r="C17" s="5" t="s">
        <v>40</v>
      </c>
      <c r="D17" s="5" t="s">
        <v>21</v>
      </c>
      <c r="E17" s="5" t="s">
        <v>20</v>
      </c>
    </row>
    <row r="18" spans="1:5">
      <c r="A18" s="4">
        <v>6</v>
      </c>
      <c r="B18" s="5" t="s">
        <v>58</v>
      </c>
      <c r="C18" s="5" t="s">
        <v>22</v>
      </c>
      <c r="D18" s="5" t="s">
        <v>21</v>
      </c>
      <c r="E18" s="5" t="s">
        <v>20</v>
      </c>
    </row>
    <row r="19" spans="1:5">
      <c r="A19" s="4">
        <v>7</v>
      </c>
      <c r="B19" s="5" t="s">
        <v>59</v>
      </c>
      <c r="C19" s="5" t="s">
        <v>27</v>
      </c>
      <c r="D19" s="5" t="s">
        <v>21</v>
      </c>
      <c r="E19" s="5" t="s">
        <v>20</v>
      </c>
    </row>
    <row r="20" spans="1:5" ht="12.75" customHeight="1">
      <c r="A20" s="4">
        <v>8</v>
      </c>
      <c r="B20" s="5" t="s">
        <v>60</v>
      </c>
      <c r="C20" s="5" t="s">
        <v>25</v>
      </c>
      <c r="D20" s="5" t="s">
        <v>21</v>
      </c>
      <c r="E20" s="5" t="s">
        <v>20</v>
      </c>
    </row>
    <row r="21" spans="1:5">
      <c r="A21" s="4">
        <v>9</v>
      </c>
      <c r="B21" s="5" t="s">
        <v>61</v>
      </c>
      <c r="C21" s="5" t="s">
        <v>28</v>
      </c>
      <c r="D21" s="5" t="s">
        <v>21</v>
      </c>
      <c r="E21" s="5" t="s">
        <v>20</v>
      </c>
    </row>
    <row r="22" spans="1:5">
      <c r="A22" s="4">
        <v>10</v>
      </c>
      <c r="B22" s="5" t="s">
        <v>62</v>
      </c>
      <c r="C22" s="5" t="s">
        <v>41</v>
      </c>
      <c r="D22" s="5" t="s">
        <v>21</v>
      </c>
      <c r="E22" s="5" t="s">
        <v>20</v>
      </c>
    </row>
    <row r="23" spans="1:5">
      <c r="A23" s="4">
        <v>11</v>
      </c>
      <c r="B23" s="5" t="s">
        <v>63</v>
      </c>
      <c r="C23" s="5" t="s">
        <v>23</v>
      </c>
      <c r="D23" s="5" t="s">
        <v>21</v>
      </c>
      <c r="E23" s="5" t="s">
        <v>20</v>
      </c>
    </row>
    <row r="24" spans="1:5">
      <c r="A24" s="4">
        <v>12</v>
      </c>
      <c r="B24" s="5" t="s">
        <v>64</v>
      </c>
      <c r="C24" s="5" t="s">
        <v>44</v>
      </c>
      <c r="D24" s="5" t="s">
        <v>21</v>
      </c>
      <c r="E24" s="5" t="s">
        <v>20</v>
      </c>
    </row>
    <row r="25" spans="1:5">
      <c r="A25" s="4">
        <v>13</v>
      </c>
      <c r="B25" s="5" t="s">
        <v>65</v>
      </c>
      <c r="C25" s="5" t="s">
        <v>45</v>
      </c>
      <c r="D25" s="5" t="s">
        <v>21</v>
      </c>
      <c r="E25" s="5" t="s">
        <v>20</v>
      </c>
    </row>
    <row r="26" spans="1:5" ht="12.75" customHeight="1">
      <c r="A26" s="4">
        <v>14</v>
      </c>
      <c r="B26" s="5" t="s">
        <v>66</v>
      </c>
      <c r="C26" s="5" t="s">
        <v>53</v>
      </c>
      <c r="D26" s="5" t="s">
        <v>21</v>
      </c>
      <c r="E26" s="5" t="s">
        <v>20</v>
      </c>
    </row>
    <row r="27" spans="1:5">
      <c r="A27" s="4">
        <v>15</v>
      </c>
      <c r="B27" s="5" t="s">
        <v>67</v>
      </c>
      <c r="C27" s="5" t="s">
        <v>49</v>
      </c>
      <c r="D27" s="5" t="s">
        <v>21</v>
      </c>
      <c r="E27" s="5" t="s">
        <v>20</v>
      </c>
    </row>
    <row r="28" spans="1:5">
      <c r="A28" s="4">
        <v>16</v>
      </c>
      <c r="B28" s="5" t="s">
        <v>68</v>
      </c>
      <c r="C28" s="5" t="s">
        <v>51</v>
      </c>
      <c r="D28" s="5" t="s">
        <v>21</v>
      </c>
      <c r="E28" s="5" t="s">
        <v>20</v>
      </c>
    </row>
    <row r="29" spans="1:5">
      <c r="A29" s="4">
        <v>17</v>
      </c>
      <c r="B29" s="5" t="s">
        <v>69</v>
      </c>
      <c r="C29" s="5" t="s">
        <v>46</v>
      </c>
      <c r="D29" s="5" t="s">
        <v>21</v>
      </c>
      <c r="E29" s="5" t="s">
        <v>20</v>
      </c>
    </row>
    <row r="30" spans="1:5">
      <c r="A30" s="4">
        <v>18</v>
      </c>
      <c r="B30" s="5" t="s">
        <v>70</v>
      </c>
      <c r="C30" s="5" t="s">
        <v>52</v>
      </c>
      <c r="D30" s="5" t="s">
        <v>21</v>
      </c>
      <c r="E30" s="5" t="s">
        <v>20</v>
      </c>
    </row>
    <row r="31" spans="1:5">
      <c r="A31" s="4">
        <v>19</v>
      </c>
      <c r="B31" s="5" t="s">
        <v>71</v>
      </c>
      <c r="C31" s="5" t="s">
        <v>54</v>
      </c>
      <c r="D31" s="5" t="s">
        <v>21</v>
      </c>
      <c r="E31" s="5" t="s">
        <v>20</v>
      </c>
    </row>
    <row r="32" spans="1:5">
      <c r="A32" s="4">
        <v>20</v>
      </c>
      <c r="B32" s="5" t="s">
        <v>72</v>
      </c>
      <c r="C32" s="5" t="s">
        <v>39</v>
      </c>
      <c r="D32" s="5" t="s">
        <v>21</v>
      </c>
      <c r="E32" s="5" t="s">
        <v>20</v>
      </c>
    </row>
    <row r="33" spans="1:5">
      <c r="A33" s="4">
        <v>21</v>
      </c>
      <c r="B33" s="5" t="s">
        <v>73</v>
      </c>
      <c r="C33" s="5" t="s">
        <v>47</v>
      </c>
      <c r="D33" s="5" t="s">
        <v>21</v>
      </c>
      <c r="E33" s="5" t="s">
        <v>20</v>
      </c>
    </row>
    <row r="34" spans="1:5">
      <c r="A34" s="4">
        <v>22</v>
      </c>
      <c r="B34" s="5" t="s">
        <v>74</v>
      </c>
      <c r="C34" s="5" t="s">
        <v>48</v>
      </c>
      <c r="D34" s="5" t="s">
        <v>21</v>
      </c>
      <c r="E34" s="5" t="s">
        <v>20</v>
      </c>
    </row>
    <row r="35" spans="1:5">
      <c r="A35" s="4">
        <v>23</v>
      </c>
      <c r="B35" s="5" t="s">
        <v>75</v>
      </c>
      <c r="C35" s="5" t="s">
        <v>84</v>
      </c>
      <c r="D35" s="5" t="s">
        <v>21</v>
      </c>
      <c r="E35" s="5" t="s">
        <v>20</v>
      </c>
    </row>
    <row r="36" spans="1:5">
      <c r="A36" s="4">
        <v>24</v>
      </c>
      <c r="B36" s="5" t="s">
        <v>76</v>
      </c>
      <c r="C36" s="5" t="s">
        <v>50</v>
      </c>
      <c r="D36" s="5" t="s">
        <v>21</v>
      </c>
      <c r="E36" s="5" t="s">
        <v>20</v>
      </c>
    </row>
    <row r="37" spans="1:5">
      <c r="A37" s="4">
        <v>25</v>
      </c>
      <c r="B37" s="5" t="s">
        <v>77</v>
      </c>
      <c r="C37" s="5" t="s">
        <v>24</v>
      </c>
      <c r="D37" s="5" t="s">
        <v>21</v>
      </c>
      <c r="E37" s="5" t="s">
        <v>20</v>
      </c>
    </row>
    <row r="38" spans="1:5">
      <c r="A38" s="4">
        <v>26</v>
      </c>
      <c r="B38" s="5" t="s">
        <v>78</v>
      </c>
      <c r="C38" s="5" t="s">
        <v>26</v>
      </c>
      <c r="D38" s="5" t="s">
        <v>21</v>
      </c>
      <c r="E38" s="5" t="s">
        <v>20</v>
      </c>
    </row>
    <row r="39" spans="1:5">
      <c r="A39" s="4">
        <v>27</v>
      </c>
      <c r="B39" s="5" t="s">
        <v>79</v>
      </c>
      <c r="C39" s="5" t="s">
        <v>42</v>
      </c>
      <c r="D39" s="5" t="s">
        <v>21</v>
      </c>
      <c r="E39" s="5" t="s">
        <v>20</v>
      </c>
    </row>
    <row r="40" spans="1:5">
      <c r="A40" s="4">
        <v>28</v>
      </c>
      <c r="B40" s="5" t="s">
        <v>80</v>
      </c>
      <c r="C40" s="5" t="s">
        <v>43</v>
      </c>
      <c r="D40" s="5" t="s">
        <v>21</v>
      </c>
      <c r="E40" s="5" t="s">
        <v>20</v>
      </c>
    </row>
    <row r="41" spans="1:5">
      <c r="A41" s="4">
        <v>29</v>
      </c>
      <c r="B41" s="5" t="s">
        <v>29</v>
      </c>
      <c r="C41" s="5" t="s">
        <v>30</v>
      </c>
      <c r="D41" s="5" t="s">
        <v>21</v>
      </c>
      <c r="E41" s="5" t="s">
        <v>20</v>
      </c>
    </row>
    <row r="42" spans="1:5">
      <c r="A42" s="4">
        <v>30</v>
      </c>
      <c r="B42" s="5" t="s">
        <v>31</v>
      </c>
      <c r="C42" s="5" t="s">
        <v>32</v>
      </c>
      <c r="D42" s="5" t="s">
        <v>21</v>
      </c>
      <c r="E42" s="5" t="s">
        <v>20</v>
      </c>
    </row>
    <row r="43" spans="1:5">
      <c r="A43" s="4">
        <v>31</v>
      </c>
      <c r="B43" s="5" t="s">
        <v>33</v>
      </c>
      <c r="C43" s="23" t="s">
        <v>34</v>
      </c>
      <c r="D43" s="5" t="s">
        <v>21</v>
      </c>
      <c r="E43" s="5" t="s">
        <v>20</v>
      </c>
    </row>
    <row r="44" spans="1:5">
      <c r="A44" s="87"/>
      <c r="B44" s="87"/>
      <c r="C44" s="87"/>
      <c r="D44" s="87"/>
      <c r="E44" s="87"/>
    </row>
    <row r="45" spans="1:5">
      <c r="A45" s="86"/>
      <c r="B45" s="86"/>
      <c r="C45" s="86"/>
      <c r="D45" s="86"/>
      <c r="E45" s="86"/>
    </row>
    <row r="46" spans="1:5">
      <c r="A46" s="86"/>
      <c r="B46" s="86"/>
      <c r="C46" s="86"/>
      <c r="D46" s="86"/>
      <c r="E46" s="86"/>
    </row>
    <row r="47" spans="1:5">
      <c r="A47" s="86"/>
      <c r="B47" s="86"/>
      <c r="C47" s="86"/>
      <c r="D47" s="86"/>
      <c r="E47" s="86"/>
    </row>
    <row r="48" spans="1:5">
      <c r="A48" s="88"/>
      <c r="B48" s="88"/>
      <c r="C48" s="88"/>
      <c r="D48" s="88"/>
      <c r="E48" s="6"/>
    </row>
    <row r="49" spans="1:5" ht="11.25" customHeight="1">
      <c r="A49" s="89" t="s">
        <v>35</v>
      </c>
      <c r="B49" s="89"/>
      <c r="C49" s="89"/>
      <c r="D49" s="89"/>
      <c r="E49" s="89"/>
    </row>
    <row r="50" spans="1:5">
      <c r="A50" s="90"/>
      <c r="B50" s="90"/>
      <c r="C50" s="90"/>
      <c r="D50" s="90"/>
      <c r="E50" s="90"/>
    </row>
    <row r="51" spans="1:5" ht="11.25" customHeight="1">
      <c r="A51" s="91" t="s">
        <v>36</v>
      </c>
      <c r="B51" s="91"/>
      <c r="C51" s="91"/>
      <c r="D51" s="91"/>
      <c r="E51" s="91"/>
    </row>
    <row r="52" spans="1:5" ht="15.75" thickBot="1">
      <c r="A52" s="7"/>
      <c r="B52" s="7"/>
      <c r="C52" s="7"/>
      <c r="D52" s="7"/>
      <c r="E52" s="7"/>
    </row>
    <row r="53" spans="1:5" ht="12.75" customHeight="1">
      <c r="A53" s="92" t="s">
        <v>37</v>
      </c>
      <c r="B53" s="92"/>
      <c r="C53" s="92"/>
      <c r="D53" s="92"/>
      <c r="E53" s="92"/>
    </row>
    <row r="54" spans="1:5" ht="12.75" customHeight="1">
      <c r="A54" s="86" t="s">
        <v>38</v>
      </c>
      <c r="B54" s="86"/>
      <c r="C54" s="86"/>
      <c r="D54" s="86"/>
      <c r="E54" s="86"/>
    </row>
    <row r="55" spans="1:5">
      <c r="A55" s="83"/>
      <c r="B55" s="83"/>
      <c r="C55" s="83"/>
      <c r="D55" s="83"/>
      <c r="E55" s="83"/>
    </row>
  </sheetData>
  <sortState ref="C15:C37">
    <sortCondition ref="C15"/>
  </sortState>
  <mergeCells count="22">
    <mergeCell ref="A55:E55"/>
    <mergeCell ref="A9:E9"/>
    <mergeCell ref="A10:E10"/>
    <mergeCell ref="A11:E11"/>
    <mergeCell ref="A45:E45"/>
    <mergeCell ref="A46:E46"/>
    <mergeCell ref="A47:E47"/>
    <mergeCell ref="A44:E44"/>
    <mergeCell ref="A48:D48"/>
    <mergeCell ref="A49:E49"/>
    <mergeCell ref="A50:E50"/>
    <mergeCell ref="A51:E51"/>
    <mergeCell ref="A53:E53"/>
    <mergeCell ref="A54:E54"/>
    <mergeCell ref="A6:E6"/>
    <mergeCell ref="A7:E7"/>
    <mergeCell ref="A8:E8"/>
    <mergeCell ref="A1:E1"/>
    <mergeCell ref="A2:E2"/>
    <mergeCell ref="A3:E3"/>
    <mergeCell ref="A4:E4"/>
    <mergeCell ref="A5:E5"/>
  </mergeCells>
  <pageMargins left="0.44" right="0.1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4" zoomScale="130" zoomScaleNormal="130" workbookViewId="0">
      <selection activeCell="D38" sqref="D34:D38"/>
    </sheetView>
  </sheetViews>
  <sheetFormatPr defaultRowHeight="15"/>
  <cols>
    <col min="2" max="2" width="11" style="1" customWidth="1"/>
    <col min="3" max="3" width="20.140625" style="1" customWidth="1"/>
    <col min="4" max="4" width="33.7109375" style="1" customWidth="1"/>
    <col min="5" max="5" width="20.28515625" style="1" customWidth="1"/>
    <col min="6" max="6" width="14.85546875" style="1" customWidth="1"/>
  </cols>
  <sheetData>
    <row r="1" spans="2:6" ht="23.25">
      <c r="B1" s="81" t="s">
        <v>97</v>
      </c>
      <c r="C1" s="81"/>
      <c r="D1" s="81"/>
      <c r="E1" s="81"/>
      <c r="F1" s="81"/>
    </row>
    <row r="2" spans="2:6" ht="15.75">
      <c r="B2" s="82" t="s">
        <v>1</v>
      </c>
      <c r="C2" s="82"/>
      <c r="D2" s="82"/>
      <c r="E2" s="82"/>
      <c r="F2" s="82"/>
    </row>
    <row r="3" spans="2:6">
      <c r="B3" s="80" t="s">
        <v>2</v>
      </c>
      <c r="C3" s="80"/>
      <c r="D3" s="80"/>
      <c r="E3" s="80"/>
      <c r="F3" s="80"/>
    </row>
    <row r="4" spans="2:6">
      <c r="B4" s="80" t="s">
        <v>3</v>
      </c>
      <c r="C4" s="80"/>
      <c r="D4" s="80"/>
      <c r="E4" s="80"/>
      <c r="F4" s="80"/>
    </row>
    <row r="5" spans="2:6">
      <c r="B5" s="80" t="s">
        <v>4</v>
      </c>
      <c r="C5" s="80"/>
      <c r="D5" s="80"/>
      <c r="E5" s="80"/>
      <c r="F5" s="80"/>
    </row>
    <row r="6" spans="2:6">
      <c r="B6" s="80" t="s">
        <v>5</v>
      </c>
      <c r="C6" s="80"/>
      <c r="D6" s="80"/>
      <c r="E6" s="80"/>
      <c r="F6" s="80"/>
    </row>
    <row r="7" spans="2:6">
      <c r="B7" s="80" t="s">
        <v>6</v>
      </c>
      <c r="C7" s="80"/>
      <c r="D7" s="80"/>
      <c r="E7" s="80"/>
      <c r="F7" s="80"/>
    </row>
    <row r="8" spans="2:6">
      <c r="B8" s="80" t="s">
        <v>7</v>
      </c>
      <c r="C8" s="80"/>
      <c r="D8" s="80"/>
      <c r="E8" s="80"/>
      <c r="F8" s="80"/>
    </row>
    <row r="9" spans="2:6">
      <c r="B9" s="84"/>
      <c r="C9" s="84"/>
      <c r="D9" s="84"/>
      <c r="E9" s="84"/>
      <c r="F9" s="84"/>
    </row>
    <row r="10" spans="2:6">
      <c r="B10" s="84"/>
      <c r="C10" s="84"/>
      <c r="D10" s="84"/>
      <c r="E10" s="84"/>
      <c r="F10" s="84"/>
    </row>
    <row r="11" spans="2:6" ht="15.75" thickBot="1">
      <c r="B11" s="93"/>
      <c r="C11" s="93"/>
      <c r="D11" s="93"/>
      <c r="E11" s="93"/>
      <c r="F11" s="93"/>
    </row>
    <row r="12" spans="2:6" ht="15.75" thickBot="1">
      <c r="B12" s="2" t="s">
        <v>8</v>
      </c>
      <c r="C12" s="3" t="s">
        <v>9</v>
      </c>
      <c r="D12" s="3" t="s">
        <v>10</v>
      </c>
      <c r="E12" s="3" t="s">
        <v>11</v>
      </c>
      <c r="F12" s="3" t="s">
        <v>12</v>
      </c>
    </row>
    <row r="13" spans="2:6">
      <c r="B13" s="12">
        <v>1</v>
      </c>
      <c r="C13" s="13" t="s">
        <v>129</v>
      </c>
      <c r="D13" s="13" t="s">
        <v>130</v>
      </c>
      <c r="E13" s="13" t="s">
        <v>131</v>
      </c>
      <c r="F13" s="13" t="s">
        <v>134</v>
      </c>
    </row>
    <row r="14" spans="2:6">
      <c r="B14" s="12">
        <v>2</v>
      </c>
      <c r="C14" s="13" t="s">
        <v>139</v>
      </c>
      <c r="D14" s="13" t="s">
        <v>132</v>
      </c>
      <c r="E14" s="13" t="s">
        <v>131</v>
      </c>
      <c r="F14" s="13" t="s">
        <v>134</v>
      </c>
    </row>
    <row r="15" spans="2:6">
      <c r="B15" s="12">
        <v>3</v>
      </c>
      <c r="C15" s="13" t="s">
        <v>140</v>
      </c>
      <c r="D15" s="13" t="s">
        <v>133</v>
      </c>
      <c r="E15" s="13" t="s">
        <v>131</v>
      </c>
      <c r="F15" s="13" t="s">
        <v>134</v>
      </c>
    </row>
    <row r="16" spans="2:6" ht="15.75" thickBot="1">
      <c r="B16" s="12">
        <v>4</v>
      </c>
      <c r="C16" s="14" t="s">
        <v>135</v>
      </c>
      <c r="D16" s="13" t="s">
        <v>137</v>
      </c>
      <c r="E16" s="14" t="s">
        <v>95</v>
      </c>
      <c r="F16" s="14" t="s">
        <v>98</v>
      </c>
    </row>
    <row r="17" spans="2:6" ht="16.5" thickTop="1" thickBot="1">
      <c r="B17" s="4">
        <v>5</v>
      </c>
      <c r="C17" s="5" t="s">
        <v>96</v>
      </c>
      <c r="D17" s="8" t="s">
        <v>85</v>
      </c>
      <c r="E17" s="5" t="s">
        <v>95</v>
      </c>
      <c r="F17" s="5" t="s">
        <v>98</v>
      </c>
    </row>
    <row r="18" spans="2:6" ht="16.5" thickTop="1" thickBot="1">
      <c r="B18" s="4">
        <v>6</v>
      </c>
      <c r="C18" s="5" t="s">
        <v>99</v>
      </c>
      <c r="D18" s="8" t="s">
        <v>86</v>
      </c>
      <c r="E18" s="5" t="s">
        <v>95</v>
      </c>
      <c r="F18" s="5" t="s">
        <v>98</v>
      </c>
    </row>
    <row r="19" spans="2:6" ht="15.75" thickBot="1">
      <c r="B19" s="4">
        <v>7</v>
      </c>
      <c r="C19" s="5" t="s">
        <v>100</v>
      </c>
      <c r="D19" s="9" t="s">
        <v>87</v>
      </c>
      <c r="E19" s="5" t="s">
        <v>95</v>
      </c>
      <c r="F19" s="5" t="s">
        <v>98</v>
      </c>
    </row>
    <row r="20" spans="2:6" ht="15.75" thickBot="1">
      <c r="B20" s="4">
        <v>8</v>
      </c>
      <c r="C20" s="5" t="s">
        <v>101</v>
      </c>
      <c r="D20" s="9" t="s">
        <v>88</v>
      </c>
      <c r="E20" s="5" t="s">
        <v>95</v>
      </c>
      <c r="F20" s="5" t="s">
        <v>98</v>
      </c>
    </row>
    <row r="21" spans="2:6" ht="15.75" thickBot="1">
      <c r="B21" s="4">
        <v>9</v>
      </c>
      <c r="C21" s="5" t="s">
        <v>102</v>
      </c>
      <c r="D21" s="9" t="s">
        <v>89</v>
      </c>
      <c r="E21" s="5" t="s">
        <v>95</v>
      </c>
      <c r="F21" s="5" t="s">
        <v>98</v>
      </c>
    </row>
    <row r="22" spans="2:6" ht="15.75" thickBot="1">
      <c r="B22" s="4">
        <v>10</v>
      </c>
      <c r="C22" s="5" t="s">
        <v>103</v>
      </c>
      <c r="D22" s="9" t="s">
        <v>90</v>
      </c>
      <c r="E22" s="5" t="s">
        <v>95</v>
      </c>
      <c r="F22" s="5" t="s">
        <v>98</v>
      </c>
    </row>
    <row r="23" spans="2:6" ht="15.75" thickBot="1">
      <c r="B23" s="4">
        <v>11</v>
      </c>
      <c r="C23" s="5" t="s">
        <v>104</v>
      </c>
      <c r="D23" s="9" t="s">
        <v>91</v>
      </c>
      <c r="E23" s="5" t="s">
        <v>95</v>
      </c>
      <c r="F23" s="5" t="s">
        <v>98</v>
      </c>
    </row>
    <row r="24" spans="2:6" ht="15.75" thickBot="1">
      <c r="B24" s="4">
        <v>12</v>
      </c>
      <c r="C24" s="5" t="s">
        <v>105</v>
      </c>
      <c r="D24" s="9" t="s">
        <v>92</v>
      </c>
      <c r="E24" s="5" t="s">
        <v>95</v>
      </c>
      <c r="F24" s="5" t="s">
        <v>98</v>
      </c>
    </row>
    <row r="25" spans="2:6" ht="15.75" thickBot="1">
      <c r="B25" s="4">
        <v>13</v>
      </c>
      <c r="C25" s="5" t="s">
        <v>106</v>
      </c>
      <c r="D25" s="9" t="s">
        <v>93</v>
      </c>
      <c r="E25" s="5" t="s">
        <v>95</v>
      </c>
      <c r="F25" s="5" t="s">
        <v>98</v>
      </c>
    </row>
    <row r="26" spans="2:6" ht="15.75" thickBot="1">
      <c r="B26" s="4">
        <v>14</v>
      </c>
      <c r="C26" s="5" t="s">
        <v>107</v>
      </c>
      <c r="D26" s="9" t="s">
        <v>94</v>
      </c>
      <c r="E26" s="5" t="s">
        <v>95</v>
      </c>
      <c r="F26" s="5" t="s">
        <v>98</v>
      </c>
    </row>
    <row r="27" spans="2:6">
      <c r="B27" s="12">
        <v>15</v>
      </c>
      <c r="C27" s="13" t="s">
        <v>135</v>
      </c>
      <c r="D27" s="13" t="s">
        <v>136</v>
      </c>
      <c r="E27" s="13"/>
      <c r="F27" s="13"/>
    </row>
    <row r="28" spans="2:6">
      <c r="B28" s="4">
        <v>16</v>
      </c>
      <c r="C28" s="10" t="s">
        <v>108</v>
      </c>
      <c r="D28" s="10" t="s">
        <v>109</v>
      </c>
      <c r="E28" s="10" t="s">
        <v>110</v>
      </c>
      <c r="F28" s="10" t="s">
        <v>98</v>
      </c>
    </row>
    <row r="29" spans="2:6">
      <c r="B29" s="4">
        <v>17</v>
      </c>
      <c r="C29" s="10" t="s">
        <v>115</v>
      </c>
      <c r="D29" s="10" t="s">
        <v>112</v>
      </c>
      <c r="E29" s="10" t="s">
        <v>110</v>
      </c>
      <c r="F29" s="10" t="s">
        <v>98</v>
      </c>
    </row>
    <row r="30" spans="2:6">
      <c r="B30" s="4">
        <v>18</v>
      </c>
      <c r="C30" s="10" t="s">
        <v>116</v>
      </c>
      <c r="D30" s="10" t="s">
        <v>111</v>
      </c>
      <c r="E30" s="10" t="s">
        <v>110</v>
      </c>
      <c r="F30" s="10" t="s">
        <v>98</v>
      </c>
    </row>
    <row r="31" spans="2:6">
      <c r="B31" s="4">
        <v>19</v>
      </c>
      <c r="C31" s="10" t="s">
        <v>117</v>
      </c>
      <c r="D31" s="10" t="s">
        <v>113</v>
      </c>
      <c r="E31" s="10" t="s">
        <v>110</v>
      </c>
      <c r="F31" s="10" t="s">
        <v>98</v>
      </c>
    </row>
    <row r="32" spans="2:6">
      <c r="B32" s="4">
        <v>20</v>
      </c>
      <c r="C32" s="10" t="s">
        <v>118</v>
      </c>
      <c r="D32" s="10" t="s">
        <v>114</v>
      </c>
      <c r="E32" s="10" t="s">
        <v>110</v>
      </c>
      <c r="F32" s="10" t="s">
        <v>98</v>
      </c>
    </row>
    <row r="33" spans="2:6">
      <c r="B33" s="12">
        <v>21</v>
      </c>
      <c r="C33" s="13" t="s">
        <v>138</v>
      </c>
      <c r="D33" s="13" t="s">
        <v>156</v>
      </c>
      <c r="E33" s="13" t="s">
        <v>127</v>
      </c>
      <c r="F33" s="13"/>
    </row>
    <row r="34" spans="2:6">
      <c r="B34" s="4">
        <v>22</v>
      </c>
      <c r="C34" s="10" t="s">
        <v>119</v>
      </c>
      <c r="D34" s="10" t="s">
        <v>154</v>
      </c>
      <c r="E34" s="10" t="s">
        <v>127</v>
      </c>
      <c r="F34" s="10" t="s">
        <v>128</v>
      </c>
    </row>
    <row r="35" spans="2:6">
      <c r="B35" s="4">
        <v>23</v>
      </c>
      <c r="C35" s="10" t="s">
        <v>120</v>
      </c>
      <c r="D35" s="10" t="s">
        <v>155</v>
      </c>
      <c r="E35" s="10" t="s">
        <v>127</v>
      </c>
      <c r="F35" s="10" t="s">
        <v>128</v>
      </c>
    </row>
    <row r="36" spans="2:6">
      <c r="B36" s="4">
        <v>24</v>
      </c>
      <c r="C36" s="10" t="s">
        <v>121</v>
      </c>
      <c r="D36" s="10" t="s">
        <v>124</v>
      </c>
      <c r="E36" s="10" t="s">
        <v>127</v>
      </c>
      <c r="F36" s="10" t="s">
        <v>128</v>
      </c>
    </row>
    <row r="37" spans="2:6">
      <c r="B37" s="4">
        <v>25</v>
      </c>
      <c r="C37" s="10" t="s">
        <v>122</v>
      </c>
      <c r="D37" s="10" t="s">
        <v>125</v>
      </c>
      <c r="E37" s="10" t="s">
        <v>127</v>
      </c>
      <c r="F37" s="10" t="s">
        <v>128</v>
      </c>
    </row>
    <row r="38" spans="2:6">
      <c r="B38" s="4">
        <v>26</v>
      </c>
      <c r="C38" s="10" t="s">
        <v>123</v>
      </c>
      <c r="D38" s="10" t="s">
        <v>126</v>
      </c>
      <c r="E38" s="10" t="s">
        <v>127</v>
      </c>
      <c r="F38" s="10" t="s">
        <v>128</v>
      </c>
    </row>
    <row r="39" spans="2:6">
      <c r="B39" s="4"/>
      <c r="C39" s="5"/>
      <c r="D39" s="5"/>
      <c r="E39" s="5"/>
      <c r="F39" s="5"/>
    </row>
    <row r="40" spans="2:6">
      <c r="B40" s="4"/>
      <c r="C40" s="5"/>
      <c r="D40" s="5"/>
      <c r="E40" s="5"/>
      <c r="F40" s="5"/>
    </row>
    <row r="41" spans="2:6">
      <c r="B41" s="4"/>
      <c r="C41" s="5"/>
      <c r="D41" s="5"/>
      <c r="E41" s="5"/>
      <c r="F41" s="5"/>
    </row>
    <row r="42" spans="2:6">
      <c r="B42" s="4"/>
      <c r="C42" s="5"/>
      <c r="D42" s="5"/>
      <c r="E42" s="5"/>
      <c r="F42" s="5"/>
    </row>
    <row r="43" spans="2:6">
      <c r="B43" s="4"/>
      <c r="C43" s="5"/>
      <c r="D43" s="5"/>
      <c r="E43" s="5"/>
      <c r="F43" s="5"/>
    </row>
    <row r="44" spans="2:6">
      <c r="B44" s="94"/>
      <c r="C44" s="94"/>
      <c r="D44" s="94"/>
      <c r="E44" s="94"/>
      <c r="F44" s="94"/>
    </row>
    <row r="45" spans="2:6">
      <c r="B45" s="95"/>
      <c r="C45" s="95"/>
      <c r="D45" s="95"/>
      <c r="E45" s="95"/>
      <c r="F45" s="95"/>
    </row>
    <row r="46" spans="2:6">
      <c r="B46" s="95"/>
      <c r="C46" s="95"/>
      <c r="D46" s="95"/>
      <c r="E46" s="95"/>
      <c r="F46" s="95"/>
    </row>
    <row r="47" spans="2:6">
      <c r="B47" s="95"/>
      <c r="C47" s="95"/>
      <c r="D47" s="95"/>
      <c r="E47" s="95"/>
      <c r="F47" s="95"/>
    </row>
    <row r="48" spans="2:6">
      <c r="B48" s="88"/>
      <c r="C48" s="88"/>
      <c r="D48" s="88"/>
      <c r="E48" s="88"/>
      <c r="F48" s="11"/>
    </row>
    <row r="49" spans="2:6">
      <c r="B49" s="89" t="s">
        <v>35</v>
      </c>
      <c r="C49" s="89"/>
      <c r="D49" s="89"/>
      <c r="E49" s="89"/>
      <c r="F49" s="89"/>
    </row>
    <row r="50" spans="2:6">
      <c r="B50" s="90"/>
      <c r="C50" s="90"/>
      <c r="D50" s="90"/>
      <c r="E50" s="90"/>
      <c r="F50" s="90"/>
    </row>
    <row r="51" spans="2:6">
      <c r="B51" s="91" t="s">
        <v>36</v>
      </c>
      <c r="C51" s="91"/>
      <c r="D51" s="91"/>
      <c r="E51" s="91"/>
      <c r="F51" s="91"/>
    </row>
    <row r="52" spans="2:6" ht="15.75" thickBot="1">
      <c r="B52" s="7"/>
      <c r="C52" s="7"/>
      <c r="D52" s="7"/>
      <c r="E52" s="7"/>
      <c r="F52" s="7"/>
    </row>
  </sheetData>
  <mergeCells count="19">
    <mergeCell ref="B51:F51"/>
    <mergeCell ref="B46:F46"/>
    <mergeCell ref="B47:F47"/>
    <mergeCell ref="B48:E48"/>
    <mergeCell ref="B49:F49"/>
    <mergeCell ref="B50:F50"/>
    <mergeCell ref="B11:F11"/>
    <mergeCell ref="B44:F44"/>
    <mergeCell ref="B45:F45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workbookViewId="0">
      <selection activeCell="B17" sqref="B17"/>
    </sheetView>
  </sheetViews>
  <sheetFormatPr defaultRowHeight="15"/>
  <cols>
    <col min="2" max="2" width="50.7109375" customWidth="1"/>
    <col min="3" max="3" width="12.7109375" customWidth="1"/>
    <col min="4" max="4" width="6.7109375" customWidth="1"/>
    <col min="6" max="6" width="50.7109375" customWidth="1"/>
    <col min="7" max="7" width="12.7109375" customWidth="1"/>
    <col min="8" max="8" width="6.7109375" customWidth="1"/>
  </cols>
  <sheetData>
    <row r="1" spans="2:8" ht="15.75">
      <c r="B1" s="97" t="s">
        <v>141</v>
      </c>
      <c r="C1" s="97"/>
      <c r="D1" s="97"/>
      <c r="F1" s="97" t="s">
        <v>141</v>
      </c>
      <c r="G1" s="97"/>
      <c r="H1" s="97"/>
    </row>
    <row r="2" spans="2:8">
      <c r="B2" s="98" t="s">
        <v>142</v>
      </c>
      <c r="C2" s="98"/>
      <c r="D2" s="98"/>
      <c r="F2" s="98" t="s">
        <v>142</v>
      </c>
      <c r="G2" s="98"/>
      <c r="H2" s="98"/>
    </row>
    <row r="3" spans="2:8">
      <c r="B3" s="99" t="s">
        <v>148</v>
      </c>
      <c r="C3" s="99"/>
      <c r="D3" s="99"/>
      <c r="F3" s="99" t="s">
        <v>148</v>
      </c>
      <c r="G3" s="99"/>
      <c r="H3" s="99"/>
    </row>
    <row r="4" spans="2:8">
      <c r="B4" s="96"/>
      <c r="C4" s="96"/>
      <c r="D4" s="96"/>
      <c r="F4" s="96"/>
      <c r="G4" s="96"/>
      <c r="H4" s="96"/>
    </row>
    <row r="6" spans="2:8">
      <c r="C6" s="16" t="s">
        <v>149</v>
      </c>
      <c r="D6" s="15" t="s">
        <v>143</v>
      </c>
      <c r="G6" s="16" t="s">
        <v>149</v>
      </c>
      <c r="H6" s="15" t="s">
        <v>143</v>
      </c>
    </row>
    <row r="7" spans="2:8">
      <c r="C7" s="16"/>
      <c r="D7" s="17"/>
      <c r="G7" s="16"/>
      <c r="H7" s="17"/>
    </row>
    <row r="8" spans="2:8">
      <c r="B8" s="24" t="s">
        <v>150</v>
      </c>
      <c r="C8" s="16"/>
      <c r="D8" s="17"/>
      <c r="F8" s="24" t="s">
        <v>150</v>
      </c>
      <c r="G8" s="16"/>
      <c r="H8" s="17"/>
    </row>
    <row r="9" spans="2:8">
      <c r="B9" s="22" t="s">
        <v>144</v>
      </c>
      <c r="C9" s="16">
        <v>100000</v>
      </c>
      <c r="D9" s="17">
        <v>0</v>
      </c>
      <c r="F9" s="22" t="s">
        <v>144</v>
      </c>
      <c r="G9" s="16">
        <v>100000</v>
      </c>
      <c r="H9" s="17">
        <v>0</v>
      </c>
    </row>
    <row r="10" spans="2:8">
      <c r="B10" s="18"/>
      <c r="C10" s="19">
        <v>100000</v>
      </c>
      <c r="D10" s="17">
        <v>100</v>
      </c>
      <c r="F10" s="18"/>
      <c r="G10" s="19">
        <v>100000</v>
      </c>
      <c r="H10" s="17">
        <v>100</v>
      </c>
    </row>
    <row r="11" spans="2:8">
      <c r="B11" s="18"/>
      <c r="C11" s="16"/>
      <c r="D11" s="17"/>
      <c r="F11" s="18"/>
      <c r="G11" s="16"/>
      <c r="H11" s="17"/>
    </row>
    <row r="12" spans="2:8">
      <c r="B12" s="24" t="s">
        <v>153</v>
      </c>
      <c r="C12" s="16"/>
      <c r="D12" s="17"/>
      <c r="F12" s="24" t="s">
        <v>153</v>
      </c>
      <c r="G12" s="16"/>
      <c r="H12" s="17"/>
    </row>
    <row r="13" spans="2:8">
      <c r="B13" s="22" t="s">
        <v>145</v>
      </c>
      <c r="C13" s="16">
        <v>9400</v>
      </c>
      <c r="D13" s="17">
        <v>-1</v>
      </c>
      <c r="F13" s="22" t="s">
        <v>145</v>
      </c>
      <c r="G13" s="16">
        <v>9400</v>
      </c>
      <c r="H13" s="17">
        <v>-1</v>
      </c>
    </row>
    <row r="14" spans="2:8">
      <c r="B14" s="24" t="s">
        <v>153</v>
      </c>
      <c r="C14" s="19">
        <v>9400</v>
      </c>
      <c r="D14" s="17">
        <v>9.4</v>
      </c>
      <c r="F14" s="24" t="s">
        <v>153</v>
      </c>
      <c r="G14" s="19">
        <v>9400</v>
      </c>
      <c r="H14" s="17">
        <v>9.4</v>
      </c>
    </row>
    <row r="15" spans="2:8">
      <c r="B15" s="18"/>
      <c r="C15" s="16"/>
      <c r="D15" s="17"/>
      <c r="F15" s="18"/>
      <c r="G15" s="16"/>
      <c r="H15" s="17"/>
    </row>
    <row r="16" spans="2:8">
      <c r="B16" s="24" t="s">
        <v>146</v>
      </c>
      <c r="C16" s="19">
        <v>90600</v>
      </c>
      <c r="D16" s="17">
        <v>90.6</v>
      </c>
      <c r="F16" s="24" t="s">
        <v>146</v>
      </c>
      <c r="G16" s="19">
        <v>90600</v>
      </c>
      <c r="H16" s="17">
        <v>90.6</v>
      </c>
    </row>
    <row r="17" spans="2:8">
      <c r="B17" s="18"/>
      <c r="C17" s="16"/>
      <c r="D17" s="17"/>
      <c r="F17" s="18"/>
      <c r="G17" s="16"/>
      <c r="H17" s="17"/>
    </row>
    <row r="18" spans="2:8">
      <c r="B18" s="24" t="s">
        <v>198</v>
      </c>
      <c r="C18" s="16"/>
      <c r="D18" s="17"/>
      <c r="F18" s="24" t="s">
        <v>198</v>
      </c>
      <c r="G18" s="16"/>
      <c r="H18" s="17"/>
    </row>
    <row r="19" spans="2:8">
      <c r="B19" s="18"/>
      <c r="C19" s="16"/>
      <c r="D19" s="17"/>
      <c r="F19" s="18"/>
      <c r="G19" s="16"/>
      <c r="H19" s="17"/>
    </row>
    <row r="20" spans="2:8">
      <c r="B20" s="5" t="s">
        <v>55</v>
      </c>
      <c r="C20" s="16">
        <v>80.599999999999994</v>
      </c>
      <c r="D20" s="17">
        <v>0.1</v>
      </c>
      <c r="F20" s="25" t="s">
        <v>152</v>
      </c>
      <c r="G20" s="16">
        <v>1680.6</v>
      </c>
      <c r="H20" s="17">
        <v>0.1</v>
      </c>
    </row>
    <row r="21" spans="2:8">
      <c r="B21" s="5" t="s">
        <v>40</v>
      </c>
      <c r="C21" s="16">
        <v>0</v>
      </c>
      <c r="D21" s="17">
        <v>0</v>
      </c>
      <c r="F21" s="18"/>
      <c r="G21" s="16"/>
      <c r="H21" s="17"/>
    </row>
    <row r="22" spans="2:8">
      <c r="B22" s="5" t="s">
        <v>22</v>
      </c>
      <c r="C22" s="16">
        <v>0</v>
      </c>
      <c r="D22" s="17">
        <v>0</v>
      </c>
      <c r="F22" s="24" t="s">
        <v>151</v>
      </c>
      <c r="G22" s="20">
        <v>1680.6</v>
      </c>
      <c r="H22" s="17">
        <v>1.7</v>
      </c>
    </row>
    <row r="23" spans="2:8">
      <c r="B23" s="5" t="s">
        <v>27</v>
      </c>
      <c r="C23" s="16">
        <v>0</v>
      </c>
      <c r="D23" s="17">
        <v>0</v>
      </c>
      <c r="F23" s="18"/>
      <c r="G23" s="16"/>
      <c r="H23" s="17"/>
    </row>
    <row r="24" spans="2:8" ht="15.75" thickBot="1">
      <c r="B24" s="5" t="s">
        <v>25</v>
      </c>
      <c r="C24" s="16">
        <v>0</v>
      </c>
      <c r="D24" s="17">
        <v>0</v>
      </c>
      <c r="F24" s="24" t="s">
        <v>147</v>
      </c>
      <c r="G24" s="21">
        <v>88919.4</v>
      </c>
      <c r="H24" s="17">
        <v>88.9</v>
      </c>
    </row>
    <row r="25" spans="2:8" ht="15.75" thickTop="1">
      <c r="B25" s="5" t="s">
        <v>28</v>
      </c>
      <c r="C25" s="16">
        <v>0</v>
      </c>
      <c r="D25" s="17">
        <v>0</v>
      </c>
      <c r="F25" s="18"/>
      <c r="G25" s="16"/>
      <c r="H25" s="17"/>
    </row>
    <row r="26" spans="2:8">
      <c r="B26" s="5" t="s">
        <v>41</v>
      </c>
      <c r="C26" s="16">
        <v>0</v>
      </c>
      <c r="D26" s="17">
        <v>0</v>
      </c>
    </row>
    <row r="27" spans="2:8">
      <c r="B27" s="5" t="s">
        <v>23</v>
      </c>
      <c r="C27" s="16">
        <v>0</v>
      </c>
      <c r="D27" s="17">
        <v>0</v>
      </c>
    </row>
    <row r="28" spans="2:8">
      <c r="B28" s="5" t="s">
        <v>44</v>
      </c>
      <c r="C28" s="16">
        <v>0</v>
      </c>
      <c r="D28" s="17">
        <v>0</v>
      </c>
    </row>
    <row r="29" spans="2:8">
      <c r="B29" s="5" t="s">
        <v>45</v>
      </c>
      <c r="C29" s="16">
        <v>0</v>
      </c>
      <c r="D29" s="17">
        <v>0</v>
      </c>
    </row>
    <row r="30" spans="2:8" ht="16.5" customHeight="1">
      <c r="B30" s="5" t="s">
        <v>53</v>
      </c>
      <c r="C30" s="16">
        <v>0</v>
      </c>
      <c r="D30" s="17">
        <v>0</v>
      </c>
    </row>
    <row r="31" spans="2:8">
      <c r="B31" s="5" t="s">
        <v>49</v>
      </c>
      <c r="C31" s="16">
        <v>0</v>
      </c>
      <c r="D31" s="17">
        <v>0</v>
      </c>
    </row>
    <row r="32" spans="2:8">
      <c r="B32" s="5" t="s">
        <v>51</v>
      </c>
      <c r="C32" s="16">
        <v>0</v>
      </c>
      <c r="D32" s="17">
        <v>0</v>
      </c>
    </row>
    <row r="33" spans="2:4">
      <c r="B33" s="5" t="s">
        <v>46</v>
      </c>
      <c r="C33" s="16">
        <v>0</v>
      </c>
      <c r="D33" s="17">
        <v>0</v>
      </c>
    </row>
    <row r="34" spans="2:4">
      <c r="B34" s="5" t="s">
        <v>52</v>
      </c>
      <c r="C34" s="16">
        <v>800</v>
      </c>
      <c r="D34" s="17">
        <v>0.8</v>
      </c>
    </row>
    <row r="35" spans="2:4">
      <c r="B35" s="5" t="s">
        <v>54</v>
      </c>
      <c r="C35" s="16">
        <v>0</v>
      </c>
      <c r="D35" s="17">
        <v>0</v>
      </c>
    </row>
    <row r="36" spans="2:4">
      <c r="B36" s="5" t="s">
        <v>39</v>
      </c>
      <c r="C36" s="16">
        <v>800</v>
      </c>
      <c r="D36" s="17">
        <v>0.8</v>
      </c>
    </row>
    <row r="37" spans="2:4">
      <c r="B37" s="5" t="s">
        <v>47</v>
      </c>
      <c r="C37" s="16">
        <v>0</v>
      </c>
      <c r="D37" s="17">
        <v>0</v>
      </c>
    </row>
    <row r="38" spans="2:4">
      <c r="B38" s="5" t="s">
        <v>48</v>
      </c>
      <c r="C38" s="16">
        <v>0</v>
      </c>
      <c r="D38" s="17">
        <v>0</v>
      </c>
    </row>
    <row r="39" spans="2:4">
      <c r="B39" s="5" t="s">
        <v>84</v>
      </c>
      <c r="C39" s="16">
        <v>0</v>
      </c>
      <c r="D39" s="17">
        <v>0</v>
      </c>
    </row>
    <row r="40" spans="2:4">
      <c r="B40" s="5" t="s">
        <v>50</v>
      </c>
      <c r="C40" s="16">
        <v>0</v>
      </c>
      <c r="D40" s="17">
        <v>0</v>
      </c>
    </row>
    <row r="41" spans="2:4">
      <c r="B41" s="5" t="s">
        <v>24</v>
      </c>
      <c r="C41" s="16">
        <v>0</v>
      </c>
      <c r="D41" s="17">
        <v>0</v>
      </c>
    </row>
    <row r="42" spans="2:4">
      <c r="B42" s="5" t="s">
        <v>26</v>
      </c>
      <c r="C42" s="16">
        <v>0</v>
      </c>
      <c r="D42" s="17">
        <v>0</v>
      </c>
    </row>
    <row r="43" spans="2:4">
      <c r="B43" s="5" t="s">
        <v>42</v>
      </c>
      <c r="C43" s="16"/>
      <c r="D43" s="17"/>
    </row>
    <row r="44" spans="2:4">
      <c r="B44" s="5" t="s">
        <v>43</v>
      </c>
      <c r="C44" s="16"/>
      <c r="D44" s="17"/>
    </row>
    <row r="45" spans="2:4">
      <c r="B45" s="5" t="s">
        <v>30</v>
      </c>
      <c r="C45" s="16"/>
      <c r="D45" s="17"/>
    </row>
    <row r="46" spans="2:4">
      <c r="B46" s="5" t="s">
        <v>32</v>
      </c>
      <c r="C46" s="16"/>
      <c r="D46" s="17"/>
    </row>
    <row r="47" spans="2:4">
      <c r="B47" s="18"/>
      <c r="C47" s="16"/>
      <c r="D47" s="17"/>
    </row>
    <row r="48" spans="2:4">
      <c r="B48" s="24" t="s">
        <v>151</v>
      </c>
      <c r="C48" s="20">
        <v>1680.6</v>
      </c>
      <c r="D48" s="17">
        <v>1.7</v>
      </c>
    </row>
    <row r="49" spans="2:4">
      <c r="B49" s="18"/>
      <c r="C49" s="16"/>
      <c r="D49" s="17"/>
    </row>
    <row r="50" spans="2:4" ht="15.75" thickBot="1">
      <c r="B50" s="24" t="s">
        <v>147</v>
      </c>
      <c r="C50" s="21">
        <v>88919.4</v>
      </c>
      <c r="D50" s="17">
        <v>88.9</v>
      </c>
    </row>
    <row r="51" spans="2:4" ht="15.75" thickTop="1">
      <c r="B51" s="18"/>
      <c r="C51" s="16"/>
      <c r="D51" s="17"/>
    </row>
  </sheetData>
  <mergeCells count="8">
    <mergeCell ref="B4:D4"/>
    <mergeCell ref="F1:H1"/>
    <mergeCell ref="F2:H2"/>
    <mergeCell ref="F3:H3"/>
    <mergeCell ref="F4:H4"/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21"/>
  <sheetViews>
    <sheetView topLeftCell="B1" zoomScale="140" zoomScaleNormal="140" workbookViewId="0">
      <selection activeCell="K22" sqref="K22"/>
    </sheetView>
  </sheetViews>
  <sheetFormatPr defaultRowHeight="15"/>
  <cols>
    <col min="3" max="3" width="34.85546875" customWidth="1"/>
    <col min="4" max="4" width="14.85546875" customWidth="1"/>
    <col min="5" max="5" width="9.7109375" customWidth="1"/>
    <col min="8" max="8" width="10.28515625" bestFit="1" customWidth="1"/>
  </cols>
  <sheetData>
    <row r="5" spans="3:16">
      <c r="C5" t="s">
        <v>178</v>
      </c>
    </row>
    <row r="6" spans="3:16">
      <c r="C6" s="67" t="s">
        <v>191</v>
      </c>
      <c r="D6" s="69" t="s">
        <v>162</v>
      </c>
      <c r="E6" s="67" t="s">
        <v>179</v>
      </c>
      <c r="F6" s="67" t="s">
        <v>180</v>
      </c>
      <c r="G6" s="67" t="s">
        <v>181</v>
      </c>
      <c r="H6" s="67" t="s">
        <v>182</v>
      </c>
      <c r="I6" s="67" t="s">
        <v>183</v>
      </c>
      <c r="J6" s="67" t="s">
        <v>184</v>
      </c>
      <c r="K6" s="67" t="s">
        <v>185</v>
      </c>
      <c r="L6" s="67" t="s">
        <v>186</v>
      </c>
      <c r="M6" s="67" t="s">
        <v>187</v>
      </c>
      <c r="N6" s="67" t="s">
        <v>188</v>
      </c>
      <c r="O6" s="67" t="s">
        <v>189</v>
      </c>
      <c r="P6" s="68" t="s">
        <v>190</v>
      </c>
    </row>
    <row r="7" spans="3:16">
      <c r="C7" s="73" t="s">
        <v>85</v>
      </c>
      <c r="D7" s="71">
        <f>SUM(E7:P7)</f>
        <v>1550</v>
      </c>
      <c r="E7" s="70">
        <v>200</v>
      </c>
      <c r="F7" s="70"/>
      <c r="G7" s="70">
        <v>300</v>
      </c>
      <c r="H7" s="70"/>
      <c r="I7" s="70">
        <v>200</v>
      </c>
      <c r="J7" s="70"/>
      <c r="K7" s="70">
        <v>100</v>
      </c>
      <c r="L7" s="70"/>
      <c r="M7" s="70">
        <v>500</v>
      </c>
      <c r="N7" s="70"/>
      <c r="O7" s="70">
        <v>200</v>
      </c>
      <c r="P7" s="70">
        <v>50</v>
      </c>
    </row>
    <row r="8" spans="3:16">
      <c r="C8" s="73" t="s">
        <v>86</v>
      </c>
      <c r="D8" s="71">
        <f t="shared" ref="D8:D16" si="0">SUM(E8:P8)</f>
        <v>700</v>
      </c>
      <c r="E8" s="70"/>
      <c r="F8" s="70"/>
      <c r="G8" s="70"/>
      <c r="H8" s="70"/>
      <c r="I8" s="70"/>
      <c r="J8" s="70"/>
      <c r="K8" s="70"/>
      <c r="L8" s="70">
        <v>200</v>
      </c>
      <c r="M8" s="70"/>
      <c r="N8" s="70">
        <v>500</v>
      </c>
      <c r="O8" s="70"/>
      <c r="P8" s="70"/>
    </row>
    <row r="9" spans="3:16">
      <c r="C9" s="73" t="s">
        <v>87</v>
      </c>
      <c r="D9" s="71">
        <f t="shared" si="0"/>
        <v>400</v>
      </c>
      <c r="E9" s="70"/>
      <c r="F9" s="70"/>
      <c r="G9" s="70"/>
      <c r="H9" s="70">
        <v>200</v>
      </c>
      <c r="I9" s="70"/>
      <c r="J9" s="70">
        <v>200</v>
      </c>
      <c r="K9" s="70"/>
      <c r="L9" s="70"/>
      <c r="M9" s="70"/>
      <c r="N9" s="70"/>
      <c r="O9" s="70"/>
      <c r="P9" s="70"/>
    </row>
    <row r="10" spans="3:16">
      <c r="C10" s="73" t="s">
        <v>88</v>
      </c>
      <c r="D10" s="71">
        <f t="shared" si="0"/>
        <v>100</v>
      </c>
      <c r="E10" s="70"/>
      <c r="F10" s="70"/>
      <c r="G10" s="70">
        <v>100</v>
      </c>
      <c r="H10" s="70"/>
      <c r="I10" s="70"/>
      <c r="J10" s="70"/>
      <c r="K10" s="70"/>
      <c r="L10" s="70"/>
      <c r="M10" s="70"/>
      <c r="N10" s="70"/>
      <c r="O10" s="70"/>
      <c r="P10" s="70"/>
    </row>
    <row r="11" spans="3:16">
      <c r="C11" s="73" t="s">
        <v>89</v>
      </c>
      <c r="D11" s="71">
        <f t="shared" si="0"/>
        <v>500</v>
      </c>
      <c r="E11" s="70"/>
      <c r="F11" s="70"/>
      <c r="G11" s="70"/>
      <c r="H11" s="70"/>
      <c r="I11" s="70">
        <v>500</v>
      </c>
      <c r="J11" s="70"/>
      <c r="K11" s="70"/>
      <c r="L11" s="70"/>
      <c r="M11" s="70"/>
      <c r="N11" s="70"/>
      <c r="O11" s="70"/>
      <c r="P11" s="70"/>
    </row>
    <row r="12" spans="3:16">
      <c r="C12" s="73" t="s">
        <v>90</v>
      </c>
      <c r="D12" s="71">
        <f t="shared" si="0"/>
        <v>300</v>
      </c>
      <c r="E12" s="70"/>
      <c r="F12" s="70"/>
      <c r="G12" s="70"/>
      <c r="H12" s="70"/>
      <c r="I12" s="70"/>
      <c r="J12" s="70">
        <v>300</v>
      </c>
      <c r="K12" s="70"/>
      <c r="L12" s="70"/>
      <c r="M12" s="70"/>
      <c r="N12" s="70"/>
      <c r="O12" s="70"/>
      <c r="P12" s="70"/>
    </row>
    <row r="13" spans="3:16">
      <c r="C13" s="73" t="s">
        <v>91</v>
      </c>
      <c r="D13" s="71">
        <f t="shared" si="0"/>
        <v>600</v>
      </c>
      <c r="E13" s="70"/>
      <c r="F13" s="70"/>
      <c r="G13" s="70"/>
      <c r="H13" s="70"/>
      <c r="I13" s="70"/>
      <c r="J13" s="70"/>
      <c r="K13" s="70"/>
      <c r="L13" s="70">
        <v>600</v>
      </c>
      <c r="M13" s="70"/>
      <c r="N13" s="70"/>
      <c r="O13" s="70"/>
      <c r="P13" s="70"/>
    </row>
    <row r="14" spans="3:16">
      <c r="C14" s="73" t="s">
        <v>92</v>
      </c>
      <c r="D14" s="71">
        <f t="shared" si="0"/>
        <v>200</v>
      </c>
      <c r="E14" s="70"/>
      <c r="F14" s="70">
        <v>200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3:16">
      <c r="C15" s="73" t="s">
        <v>93</v>
      </c>
      <c r="D15" s="71">
        <f t="shared" si="0"/>
        <v>1000</v>
      </c>
      <c r="E15" s="70"/>
      <c r="F15" s="70"/>
      <c r="G15" s="70"/>
      <c r="H15" s="70">
        <v>1000</v>
      </c>
      <c r="I15" s="70"/>
      <c r="J15" s="70"/>
      <c r="K15" s="70"/>
      <c r="L15" s="70"/>
      <c r="M15" s="70"/>
      <c r="N15" s="70"/>
      <c r="O15" s="70"/>
      <c r="P15" s="70"/>
    </row>
    <row r="16" spans="3:16">
      <c r="C16" s="73" t="s">
        <v>94</v>
      </c>
      <c r="D16" s="71">
        <f t="shared" si="0"/>
        <v>200</v>
      </c>
      <c r="E16" s="70"/>
      <c r="F16" s="70"/>
      <c r="G16" s="70"/>
      <c r="H16" s="70"/>
      <c r="I16" s="70"/>
      <c r="J16" s="70"/>
      <c r="K16" s="70">
        <v>200</v>
      </c>
      <c r="L16" s="70"/>
      <c r="M16" s="70"/>
      <c r="N16" s="70"/>
      <c r="O16" s="70"/>
      <c r="P16" s="70"/>
    </row>
    <row r="17" spans="3:16">
      <c r="C17" s="73" t="s">
        <v>162</v>
      </c>
      <c r="D17" s="72">
        <f>SUM(D7:D16)</f>
        <v>5550</v>
      </c>
      <c r="E17" s="72">
        <f t="shared" ref="E17:P17" si="1">SUM(E7:E16)</f>
        <v>200</v>
      </c>
      <c r="F17" s="72">
        <f t="shared" si="1"/>
        <v>200</v>
      </c>
      <c r="G17" s="72">
        <f t="shared" si="1"/>
        <v>400</v>
      </c>
      <c r="H17" s="72">
        <f t="shared" si="1"/>
        <v>1200</v>
      </c>
      <c r="I17" s="72">
        <f t="shared" si="1"/>
        <v>700</v>
      </c>
      <c r="J17" s="72">
        <f t="shared" si="1"/>
        <v>500</v>
      </c>
      <c r="K17" s="72">
        <f t="shared" si="1"/>
        <v>300</v>
      </c>
      <c r="L17" s="72">
        <f t="shared" si="1"/>
        <v>800</v>
      </c>
      <c r="M17" s="72">
        <f t="shared" si="1"/>
        <v>500</v>
      </c>
      <c r="N17" s="72">
        <f t="shared" si="1"/>
        <v>500</v>
      </c>
      <c r="O17" s="72">
        <f t="shared" si="1"/>
        <v>200</v>
      </c>
      <c r="P17" s="72">
        <f t="shared" si="1"/>
        <v>50</v>
      </c>
    </row>
    <row r="21" spans="3:16">
      <c r="C21" t="s">
        <v>192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6"/>
  <sheetViews>
    <sheetView tabSelected="1" zoomScale="90" zoomScaleNormal="90" workbookViewId="0">
      <selection activeCell="I17" sqref="I17"/>
    </sheetView>
  </sheetViews>
  <sheetFormatPr defaultRowHeight="15"/>
  <cols>
    <col min="3" max="3" width="18.42578125" customWidth="1"/>
    <col min="4" max="4" width="14.85546875" customWidth="1"/>
    <col min="5" max="5" width="17.5703125" customWidth="1"/>
    <col min="6" max="6" width="9.7109375" customWidth="1"/>
    <col min="9" max="9" width="9.5703125" bestFit="1" customWidth="1"/>
    <col min="18" max="18" width="11.28515625" bestFit="1" customWidth="1"/>
  </cols>
  <sheetData>
    <row r="3" spans="3:19">
      <c r="C3" t="s">
        <v>195</v>
      </c>
    </row>
    <row r="5" spans="3:19">
      <c r="C5" t="s">
        <v>199</v>
      </c>
    </row>
    <row r="6" spans="3:19" ht="45">
      <c r="C6" s="67" t="s">
        <v>200</v>
      </c>
      <c r="D6" s="69" t="s">
        <v>162</v>
      </c>
      <c r="E6" s="69" t="s">
        <v>194</v>
      </c>
      <c r="F6" s="67" t="s">
        <v>179</v>
      </c>
      <c r="G6" s="67" t="s">
        <v>180</v>
      </c>
      <c r="H6" s="67" t="s">
        <v>181</v>
      </c>
      <c r="I6" s="67" t="s">
        <v>182</v>
      </c>
      <c r="J6" s="67" t="s">
        <v>183</v>
      </c>
      <c r="K6" s="67" t="s">
        <v>184</v>
      </c>
      <c r="L6" s="67" t="s">
        <v>185</v>
      </c>
      <c r="M6" s="67" t="s">
        <v>186</v>
      </c>
      <c r="N6" s="67" t="s">
        <v>187</v>
      </c>
      <c r="O6" s="67" t="s">
        <v>188</v>
      </c>
      <c r="P6" s="67" t="s">
        <v>189</v>
      </c>
      <c r="Q6" s="68" t="s">
        <v>190</v>
      </c>
      <c r="R6" s="76" t="s">
        <v>196</v>
      </c>
      <c r="S6" s="76" t="s">
        <v>197</v>
      </c>
    </row>
    <row r="7" spans="3:19">
      <c r="C7" s="74" t="s">
        <v>193</v>
      </c>
      <c r="D7" s="71">
        <f>E7-(SUM(F7:Q7))</f>
        <v>8450</v>
      </c>
      <c r="E7" s="71">
        <v>10000</v>
      </c>
      <c r="F7" s="70">
        <v>200</v>
      </c>
      <c r="G7" s="70"/>
      <c r="H7" s="70">
        <v>300</v>
      </c>
      <c r="I7" s="70"/>
      <c r="J7" s="70">
        <v>200</v>
      </c>
      <c r="K7" s="70"/>
      <c r="L7" s="70">
        <v>100</v>
      </c>
      <c r="M7" s="70"/>
      <c r="N7" s="70">
        <v>500</v>
      </c>
      <c r="O7" s="70"/>
      <c r="P7" s="70">
        <v>200</v>
      </c>
      <c r="Q7" s="75">
        <v>50</v>
      </c>
      <c r="R7" s="77">
        <v>42366</v>
      </c>
      <c r="S7" s="78">
        <v>50</v>
      </c>
    </row>
    <row r="8" spans="3:19">
      <c r="C8" s="74" t="s">
        <v>177</v>
      </c>
      <c r="D8" s="71">
        <f t="shared" ref="D8:D11" si="0">E8-(SUM(F8:Q8))</f>
        <v>1300</v>
      </c>
      <c r="E8" s="71">
        <v>2000</v>
      </c>
      <c r="F8" s="70"/>
      <c r="G8" s="70"/>
      <c r="H8" s="70"/>
      <c r="I8" s="70"/>
      <c r="J8" s="70"/>
      <c r="K8" s="70"/>
      <c r="L8" s="70"/>
      <c r="M8" s="70">
        <v>200</v>
      </c>
      <c r="N8" s="70"/>
      <c r="O8" s="70">
        <v>500</v>
      </c>
      <c r="P8" s="70"/>
      <c r="Q8" s="70"/>
      <c r="R8" s="77">
        <v>42292</v>
      </c>
      <c r="S8" s="79">
        <v>500</v>
      </c>
    </row>
    <row r="9" spans="3:19">
      <c r="C9" s="74" t="s">
        <v>124</v>
      </c>
      <c r="D9" s="71">
        <f t="shared" si="0"/>
        <v>2600</v>
      </c>
      <c r="E9" s="71">
        <v>3000</v>
      </c>
      <c r="F9" s="70"/>
      <c r="G9" s="70"/>
      <c r="H9" s="70"/>
      <c r="I9" s="70">
        <v>200</v>
      </c>
      <c r="J9" s="70"/>
      <c r="K9" s="70">
        <v>200</v>
      </c>
      <c r="L9" s="70"/>
      <c r="M9" s="70"/>
      <c r="N9" s="70"/>
      <c r="O9" s="70"/>
      <c r="P9" s="70"/>
      <c r="Q9" s="70"/>
      <c r="R9" s="77">
        <v>42161</v>
      </c>
      <c r="S9" s="79">
        <v>200</v>
      </c>
    </row>
    <row r="10" spans="3:19">
      <c r="C10" s="74" t="s">
        <v>125</v>
      </c>
      <c r="D10" s="71">
        <f t="shared" si="0"/>
        <v>900</v>
      </c>
      <c r="E10" s="71">
        <v>1000</v>
      </c>
      <c r="F10" s="70"/>
      <c r="G10" s="70"/>
      <c r="H10" s="70">
        <v>100</v>
      </c>
      <c r="I10" s="70"/>
      <c r="J10" s="70"/>
      <c r="K10" s="70"/>
      <c r="L10" s="70"/>
      <c r="M10" s="70"/>
      <c r="N10" s="70"/>
      <c r="O10" s="70"/>
      <c r="P10" s="70"/>
      <c r="Q10" s="70"/>
      <c r="R10" s="77">
        <v>42066</v>
      </c>
      <c r="S10" s="79">
        <v>100</v>
      </c>
    </row>
    <row r="11" spans="3:19">
      <c r="C11" s="74" t="s">
        <v>126</v>
      </c>
      <c r="D11" s="71">
        <f t="shared" si="0"/>
        <v>1500</v>
      </c>
      <c r="E11" s="71">
        <v>2000</v>
      </c>
      <c r="F11" s="70"/>
      <c r="G11" s="70"/>
      <c r="H11" s="70"/>
      <c r="I11" s="70"/>
      <c r="J11" s="70">
        <v>500</v>
      </c>
      <c r="K11" s="70"/>
      <c r="L11" s="70"/>
      <c r="M11" s="70"/>
      <c r="N11" s="70"/>
      <c r="O11" s="70"/>
      <c r="P11" s="70"/>
      <c r="Q11" s="70"/>
      <c r="R11" s="77">
        <v>42139</v>
      </c>
      <c r="S11" s="79">
        <v>500</v>
      </c>
    </row>
    <row r="12" spans="3:19">
      <c r="C12" s="73" t="s">
        <v>162</v>
      </c>
      <c r="D12" s="72">
        <f>SUM(D7:D11)</f>
        <v>14750</v>
      </c>
      <c r="E12" s="72"/>
      <c r="F12" s="72">
        <f t="shared" ref="F12:Q12" si="1">SUM(F7:F11)</f>
        <v>200</v>
      </c>
      <c r="G12" s="72">
        <f t="shared" si="1"/>
        <v>0</v>
      </c>
      <c r="H12" s="72">
        <f t="shared" si="1"/>
        <v>400</v>
      </c>
      <c r="I12" s="72">
        <f t="shared" si="1"/>
        <v>200</v>
      </c>
      <c r="J12" s="72">
        <f t="shared" si="1"/>
        <v>700</v>
      </c>
      <c r="K12" s="72">
        <f t="shared" si="1"/>
        <v>200</v>
      </c>
      <c r="L12" s="72">
        <f t="shared" si="1"/>
        <v>100</v>
      </c>
      <c r="M12" s="72">
        <f t="shared" si="1"/>
        <v>200</v>
      </c>
      <c r="N12" s="72">
        <f t="shared" si="1"/>
        <v>500</v>
      </c>
      <c r="O12" s="72">
        <f t="shared" si="1"/>
        <v>500</v>
      </c>
      <c r="P12" s="72">
        <f t="shared" si="1"/>
        <v>200</v>
      </c>
      <c r="Q12" s="72">
        <f t="shared" si="1"/>
        <v>50</v>
      </c>
    </row>
    <row r="16" spans="3:19">
      <c r="C16" t="s">
        <v>192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7" zoomScale="140" zoomScaleNormal="140" workbookViewId="0">
      <selection activeCell="C30" sqref="C30"/>
    </sheetView>
  </sheetViews>
  <sheetFormatPr defaultRowHeight="11.25"/>
  <cols>
    <col min="1" max="1" width="26.7109375" style="66" customWidth="1"/>
    <col min="2" max="2" width="10.5703125" style="41" customWidth="1"/>
    <col min="3" max="3" width="9.28515625" style="41" bestFit="1" customWidth="1"/>
    <col min="4" max="4" width="9.42578125" style="41" bestFit="1" customWidth="1"/>
    <col min="5" max="5" width="9.28515625" style="41" bestFit="1" customWidth="1"/>
    <col min="6" max="6" width="9.140625" style="41" bestFit="1" customWidth="1"/>
    <col min="7" max="7" width="9.7109375" style="41" bestFit="1" customWidth="1"/>
    <col min="8" max="8" width="9.28515625" style="41" bestFit="1" customWidth="1"/>
    <col min="9" max="9" width="8.5703125" style="41" bestFit="1" customWidth="1"/>
    <col min="10" max="11" width="9.7109375" style="41" bestFit="1" customWidth="1"/>
    <col min="12" max="12" width="9.28515625" style="41" bestFit="1" customWidth="1"/>
    <col min="13" max="13" width="9.42578125" style="41" bestFit="1" customWidth="1"/>
    <col min="14" max="14" width="9.7109375" style="41" bestFit="1" customWidth="1"/>
    <col min="15" max="15" width="7" style="41" bestFit="1" customWidth="1"/>
    <col min="16" max="16384" width="9.140625" style="41"/>
  </cols>
  <sheetData>
    <row r="1" spans="1:16" s="26" customFormat="1" ht="22.5" customHeight="1">
      <c r="A1" s="100" t="s">
        <v>157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s="26" customFormat="1" ht="18">
      <c r="A2" s="100" t="s">
        <v>158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s="26" customFormat="1">
      <c r="A3" s="63" t="s">
        <v>159</v>
      </c>
      <c r="B3" s="27"/>
    </row>
    <row r="4" spans="1:16" s="26" customFormat="1">
      <c r="A4" s="63" t="s">
        <v>160</v>
      </c>
      <c r="B4" s="28"/>
      <c r="C4" s="29">
        <f t="shared" ref="C4:N4" si="0">Cash_minimum</f>
        <v>0</v>
      </c>
      <c r="D4" s="29">
        <f t="shared" si="0"/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</row>
    <row r="5" spans="1:16" s="26" customFormat="1" ht="12.75">
      <c r="A5" s="63"/>
      <c r="G5" s="30"/>
      <c r="I5" s="31"/>
      <c r="J5" s="31"/>
      <c r="K5" s="31"/>
    </row>
    <row r="6" spans="1:16" s="36" customFormat="1" ht="12.75">
      <c r="A6" s="32"/>
      <c r="B6" s="33" t="s">
        <v>161</v>
      </c>
      <c r="C6" s="34">
        <f>Start_date</f>
        <v>0</v>
      </c>
      <c r="D6" s="34">
        <f>DATE(YEAR(C6),MONTH(C6)+1,1)</f>
        <v>32</v>
      </c>
      <c r="E6" s="34">
        <f t="shared" ref="E6:N6" si="1">DATE(YEAR(D6),MONTH(D6)+1,1)</f>
        <v>61</v>
      </c>
      <c r="F6" s="34">
        <f t="shared" si="1"/>
        <v>92</v>
      </c>
      <c r="G6" s="34">
        <f t="shared" si="1"/>
        <v>122</v>
      </c>
      <c r="H6" s="34">
        <f t="shared" si="1"/>
        <v>153</v>
      </c>
      <c r="I6" s="34">
        <f t="shared" si="1"/>
        <v>183</v>
      </c>
      <c r="J6" s="34">
        <f t="shared" si="1"/>
        <v>214</v>
      </c>
      <c r="K6" s="34">
        <f t="shared" si="1"/>
        <v>245</v>
      </c>
      <c r="L6" s="34">
        <f t="shared" si="1"/>
        <v>275</v>
      </c>
      <c r="M6" s="34">
        <f t="shared" si="1"/>
        <v>306</v>
      </c>
      <c r="N6" s="34">
        <f t="shared" si="1"/>
        <v>336</v>
      </c>
      <c r="O6" s="35" t="s">
        <v>162</v>
      </c>
    </row>
    <row r="7" spans="1:16" ht="22.5">
      <c r="A7" s="37" t="s">
        <v>163</v>
      </c>
      <c r="B7" s="38"/>
      <c r="C7" s="39">
        <f>B66</f>
        <v>0</v>
      </c>
      <c r="D7" s="39">
        <f t="shared" ref="D7:N7" si="2">C66</f>
        <v>1400</v>
      </c>
      <c r="E7" s="39">
        <f t="shared" si="2"/>
        <v>1500</v>
      </c>
      <c r="F7" s="39">
        <f t="shared" si="2"/>
        <v>1400</v>
      </c>
      <c r="G7" s="39">
        <f t="shared" si="2"/>
        <v>1500</v>
      </c>
      <c r="H7" s="39">
        <f t="shared" si="2"/>
        <v>1400</v>
      </c>
      <c r="I7" s="39">
        <f t="shared" si="2"/>
        <v>1100</v>
      </c>
      <c r="J7" s="39">
        <f t="shared" si="2"/>
        <v>1100</v>
      </c>
      <c r="K7" s="39">
        <f t="shared" si="2"/>
        <v>900</v>
      </c>
      <c r="L7" s="39">
        <f t="shared" si="2"/>
        <v>900</v>
      </c>
      <c r="M7" s="39">
        <f t="shared" si="2"/>
        <v>900</v>
      </c>
      <c r="N7" s="39">
        <f t="shared" si="2"/>
        <v>900</v>
      </c>
      <c r="O7" s="40"/>
    </row>
    <row r="8" spans="1:16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5"/>
    </row>
    <row r="9" spans="1:16">
      <c r="A9" s="46" t="s">
        <v>164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16">
      <c r="A10" s="49" t="s">
        <v>172</v>
      </c>
      <c r="B10" s="40"/>
      <c r="C10" s="28">
        <v>1000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50">
        <f t="shared" ref="O10:O14" si="3">SUM(C10:N10)</f>
        <v>1000</v>
      </c>
    </row>
    <row r="11" spans="1:16">
      <c r="A11" s="49" t="s">
        <v>173</v>
      </c>
      <c r="B11" s="40"/>
      <c r="C11" s="28">
        <v>100</v>
      </c>
      <c r="D11" s="28"/>
      <c r="E11" s="28"/>
      <c r="F11" s="28"/>
      <c r="G11" s="28"/>
      <c r="H11" s="28">
        <v>100</v>
      </c>
      <c r="I11" s="28"/>
      <c r="J11" s="28"/>
      <c r="K11" s="28"/>
      <c r="L11" s="28"/>
      <c r="M11" s="28"/>
      <c r="N11" s="28"/>
      <c r="O11" s="50">
        <f t="shared" si="3"/>
        <v>200</v>
      </c>
    </row>
    <row r="12" spans="1:16">
      <c r="A12" s="49" t="s">
        <v>174</v>
      </c>
      <c r="B12" s="40"/>
      <c r="C12" s="51">
        <v>200</v>
      </c>
      <c r="D12" s="51">
        <v>100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0">
        <f t="shared" si="3"/>
        <v>300</v>
      </c>
    </row>
    <row r="13" spans="1:16">
      <c r="A13" s="49" t="s">
        <v>175</v>
      </c>
      <c r="B13" s="40"/>
      <c r="C13" s="51">
        <v>200</v>
      </c>
      <c r="D13" s="51"/>
      <c r="E13" s="51">
        <v>100</v>
      </c>
      <c r="F13" s="51">
        <v>100</v>
      </c>
      <c r="G13" s="51">
        <v>100</v>
      </c>
      <c r="H13" s="51"/>
      <c r="I13" s="51"/>
      <c r="J13" s="51"/>
      <c r="K13" s="51"/>
      <c r="L13" s="51"/>
      <c r="M13" s="51"/>
      <c r="N13" s="51"/>
      <c r="O13" s="50">
        <f t="shared" si="3"/>
        <v>500</v>
      </c>
    </row>
    <row r="14" spans="1:16">
      <c r="A14" s="49" t="s">
        <v>114</v>
      </c>
      <c r="B14" s="40"/>
      <c r="C14" s="51">
        <v>200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0">
        <f t="shared" si="3"/>
        <v>200</v>
      </c>
    </row>
    <row r="15" spans="1:16">
      <c r="A15" s="52" t="s">
        <v>165</v>
      </c>
      <c r="B15" s="40"/>
      <c r="C15" s="53">
        <f t="shared" ref="C15:N15" si="4">SUM(C10,C12:C14,(C11*-1))</f>
        <v>1500</v>
      </c>
      <c r="D15" s="53">
        <f t="shared" si="4"/>
        <v>100</v>
      </c>
      <c r="E15" s="53">
        <f t="shared" si="4"/>
        <v>100</v>
      </c>
      <c r="F15" s="53">
        <f t="shared" si="4"/>
        <v>100</v>
      </c>
      <c r="G15" s="53">
        <f t="shared" si="4"/>
        <v>100</v>
      </c>
      <c r="H15" s="53">
        <f t="shared" si="4"/>
        <v>-100</v>
      </c>
      <c r="I15" s="53">
        <f t="shared" si="4"/>
        <v>0</v>
      </c>
      <c r="J15" s="53">
        <f t="shared" si="4"/>
        <v>0</v>
      </c>
      <c r="K15" s="53">
        <f t="shared" si="4"/>
        <v>0</v>
      </c>
      <c r="L15" s="53">
        <f t="shared" si="4"/>
        <v>0</v>
      </c>
      <c r="M15" s="53">
        <f t="shared" si="4"/>
        <v>0</v>
      </c>
      <c r="N15" s="53">
        <f t="shared" si="4"/>
        <v>0</v>
      </c>
      <c r="O15" s="53">
        <f>SUM(O10:O14)</f>
        <v>2200</v>
      </c>
    </row>
    <row r="16" spans="1:16">
      <c r="A16" s="37" t="s">
        <v>166</v>
      </c>
      <c r="B16" s="54">
        <f t="shared" ref="B16:N16" si="5">(B7+B15)</f>
        <v>0</v>
      </c>
      <c r="C16" s="54">
        <f t="shared" si="5"/>
        <v>1500</v>
      </c>
      <c r="D16" s="54">
        <f t="shared" si="5"/>
        <v>1500</v>
      </c>
      <c r="E16" s="54">
        <f t="shared" si="5"/>
        <v>1600</v>
      </c>
      <c r="F16" s="54">
        <f t="shared" si="5"/>
        <v>1500</v>
      </c>
      <c r="G16" s="54">
        <f t="shared" si="5"/>
        <v>1600</v>
      </c>
      <c r="H16" s="54">
        <f t="shared" si="5"/>
        <v>1300</v>
      </c>
      <c r="I16" s="54">
        <f t="shared" si="5"/>
        <v>1100</v>
      </c>
      <c r="J16" s="54">
        <f t="shared" si="5"/>
        <v>1100</v>
      </c>
      <c r="K16" s="54">
        <f t="shared" si="5"/>
        <v>900</v>
      </c>
      <c r="L16" s="54">
        <f t="shared" si="5"/>
        <v>900</v>
      </c>
      <c r="M16" s="54">
        <f t="shared" si="5"/>
        <v>900</v>
      </c>
      <c r="N16" s="54">
        <f t="shared" si="5"/>
        <v>900</v>
      </c>
      <c r="O16" s="40"/>
    </row>
    <row r="17" spans="1:15" s="45" customFormat="1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</row>
    <row r="18" spans="1:15">
      <c r="A18" s="42" t="s">
        <v>167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>
      <c r="A19" s="64" t="s">
        <v>18</v>
      </c>
      <c r="B19" s="40"/>
      <c r="C19" s="28">
        <v>100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0">
        <f t="shared" ref="O19:O51" si="6">SUM(C19:N19)</f>
        <v>100</v>
      </c>
    </row>
    <row r="20" spans="1:15">
      <c r="A20" s="64" t="s">
        <v>55</v>
      </c>
      <c r="B20" s="4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0"/>
    </row>
    <row r="21" spans="1:15">
      <c r="A21" s="64" t="s">
        <v>40</v>
      </c>
      <c r="B21" s="40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50">
        <f t="shared" si="6"/>
        <v>0</v>
      </c>
    </row>
    <row r="22" spans="1:15">
      <c r="A22" s="64" t="s">
        <v>22</v>
      </c>
      <c r="B22" s="4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50">
        <f t="shared" si="6"/>
        <v>0</v>
      </c>
    </row>
    <row r="23" spans="1:15">
      <c r="A23" s="64" t="s">
        <v>27</v>
      </c>
      <c r="B23" s="4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0">
        <f t="shared" si="6"/>
        <v>0</v>
      </c>
    </row>
    <row r="24" spans="1:15">
      <c r="A24" s="64" t="s">
        <v>25</v>
      </c>
      <c r="B24" s="40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0">
        <f t="shared" si="6"/>
        <v>0</v>
      </c>
    </row>
    <row r="25" spans="1:15">
      <c r="A25" s="64" t="s">
        <v>28</v>
      </c>
      <c r="B25" s="4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0">
        <f t="shared" si="6"/>
        <v>0</v>
      </c>
    </row>
    <row r="26" spans="1:15">
      <c r="A26" s="64" t="s">
        <v>41</v>
      </c>
      <c r="B26" s="40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0">
        <f t="shared" si="6"/>
        <v>0</v>
      </c>
    </row>
    <row r="27" spans="1:15">
      <c r="A27" s="64" t="s">
        <v>23</v>
      </c>
      <c r="B27" s="4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0">
        <f t="shared" si="6"/>
        <v>0</v>
      </c>
    </row>
    <row r="28" spans="1:15">
      <c r="A28" s="64" t="s">
        <v>44</v>
      </c>
      <c r="B28" s="40"/>
      <c r="C28" s="51"/>
      <c r="D28" s="51"/>
      <c r="E28" s="51">
        <v>200</v>
      </c>
      <c r="F28" s="51"/>
      <c r="G28" s="51">
        <v>200</v>
      </c>
      <c r="H28" s="51"/>
      <c r="I28" s="51"/>
      <c r="J28" s="51"/>
      <c r="K28" s="51"/>
      <c r="L28" s="51"/>
      <c r="M28" s="51"/>
      <c r="N28" s="51"/>
      <c r="O28" s="50">
        <f t="shared" si="6"/>
        <v>400</v>
      </c>
    </row>
    <row r="29" spans="1:15">
      <c r="A29" s="64" t="s">
        <v>45</v>
      </c>
      <c r="B29" s="4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>
        <f t="shared" si="6"/>
        <v>0</v>
      </c>
    </row>
    <row r="30" spans="1:15">
      <c r="A30" s="64" t="s">
        <v>53</v>
      </c>
      <c r="B30" s="40"/>
      <c r="C30" s="51"/>
      <c r="D30" s="51"/>
      <c r="E30" s="51"/>
      <c r="F30" s="51"/>
      <c r="G30" s="51">
        <v>0</v>
      </c>
      <c r="H30" s="51">
        <v>200</v>
      </c>
      <c r="I30" s="51"/>
      <c r="J30" s="51">
        <v>200</v>
      </c>
      <c r="K30" s="51"/>
      <c r="L30" s="51"/>
      <c r="M30" s="51"/>
      <c r="N30" s="51"/>
      <c r="O30" s="50">
        <f t="shared" si="6"/>
        <v>400</v>
      </c>
    </row>
    <row r="31" spans="1:15">
      <c r="A31" s="64" t="s">
        <v>49</v>
      </c>
      <c r="B31" s="4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0">
        <f t="shared" si="6"/>
        <v>0</v>
      </c>
    </row>
    <row r="32" spans="1:15">
      <c r="A32" s="64" t="s">
        <v>51</v>
      </c>
      <c r="B32" s="4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0">
        <f t="shared" si="6"/>
        <v>0</v>
      </c>
    </row>
    <row r="33" spans="1:15">
      <c r="A33" s="64" t="s">
        <v>46</v>
      </c>
      <c r="B33" s="4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0">
        <f t="shared" si="6"/>
        <v>0</v>
      </c>
    </row>
    <row r="34" spans="1:15">
      <c r="A34" s="64" t="s">
        <v>52</v>
      </c>
      <c r="B34" s="4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0">
        <f t="shared" si="6"/>
        <v>0</v>
      </c>
    </row>
    <row r="35" spans="1:15">
      <c r="A35" s="64" t="s">
        <v>54</v>
      </c>
      <c r="B35" s="4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0">
        <f t="shared" si="6"/>
        <v>0</v>
      </c>
    </row>
    <row r="36" spans="1:15">
      <c r="A36" s="64" t="s">
        <v>39</v>
      </c>
      <c r="B36" s="4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0">
        <f t="shared" si="6"/>
        <v>0</v>
      </c>
    </row>
    <row r="37" spans="1:15">
      <c r="A37" s="64" t="s">
        <v>47</v>
      </c>
      <c r="B37" s="4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0">
        <f t="shared" si="6"/>
        <v>0</v>
      </c>
    </row>
    <row r="38" spans="1:15">
      <c r="A38" s="64" t="s">
        <v>48</v>
      </c>
      <c r="B38" s="4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0">
        <f t="shared" si="6"/>
        <v>0</v>
      </c>
    </row>
    <row r="39" spans="1:15">
      <c r="A39" s="64" t="s">
        <v>84</v>
      </c>
      <c r="B39" s="4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0">
        <f t="shared" si="6"/>
        <v>0</v>
      </c>
    </row>
    <row r="40" spans="1:15">
      <c r="A40" s="64" t="s">
        <v>50</v>
      </c>
      <c r="B40" s="4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0">
        <f t="shared" si="6"/>
        <v>0</v>
      </c>
    </row>
    <row r="41" spans="1:15">
      <c r="A41" s="64" t="s">
        <v>24</v>
      </c>
      <c r="B41" s="4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0">
        <f t="shared" si="6"/>
        <v>0</v>
      </c>
    </row>
    <row r="42" spans="1:15">
      <c r="A42" s="64" t="s">
        <v>26</v>
      </c>
      <c r="B42" s="4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0">
        <f t="shared" si="6"/>
        <v>0</v>
      </c>
    </row>
    <row r="43" spans="1:15">
      <c r="A43" s="64" t="s">
        <v>42</v>
      </c>
      <c r="B43" s="4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0">
        <f t="shared" si="6"/>
        <v>0</v>
      </c>
    </row>
    <row r="44" spans="1:15">
      <c r="A44" s="64" t="s">
        <v>43</v>
      </c>
      <c r="B44" s="4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0">
        <f t="shared" si="6"/>
        <v>0</v>
      </c>
    </row>
    <row r="45" spans="1:15">
      <c r="A45" s="64" t="s">
        <v>30</v>
      </c>
      <c r="B45" s="4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0"/>
    </row>
    <row r="46" spans="1:15">
      <c r="A46" s="64" t="s">
        <v>32</v>
      </c>
      <c r="B46" s="4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0"/>
    </row>
    <row r="47" spans="1:15">
      <c r="A47" s="52" t="s">
        <v>168</v>
      </c>
      <c r="B47" s="40"/>
      <c r="C47" s="59">
        <f t="shared" ref="C47:N47" si="7">SUM(C19:C44)</f>
        <v>100</v>
      </c>
      <c r="D47" s="59">
        <f t="shared" si="7"/>
        <v>0</v>
      </c>
      <c r="E47" s="59">
        <f t="shared" si="7"/>
        <v>200</v>
      </c>
      <c r="F47" s="59">
        <f t="shared" si="7"/>
        <v>0</v>
      </c>
      <c r="G47" s="59">
        <f t="shared" si="7"/>
        <v>200</v>
      </c>
      <c r="H47" s="59">
        <f t="shared" si="7"/>
        <v>200</v>
      </c>
      <c r="I47" s="59">
        <f t="shared" si="7"/>
        <v>0</v>
      </c>
      <c r="J47" s="59">
        <f t="shared" si="7"/>
        <v>200</v>
      </c>
      <c r="K47" s="59">
        <f t="shared" si="7"/>
        <v>0</v>
      </c>
      <c r="L47" s="59">
        <f t="shared" si="7"/>
        <v>0</v>
      </c>
      <c r="M47" s="59">
        <f t="shared" si="7"/>
        <v>0</v>
      </c>
      <c r="N47" s="59">
        <f t="shared" si="7"/>
        <v>0</v>
      </c>
      <c r="O47" s="59">
        <f t="shared" si="6"/>
        <v>900</v>
      </c>
    </row>
    <row r="48" spans="1:15">
      <c r="A48" s="65" t="s">
        <v>85</v>
      </c>
      <c r="B48" s="62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0">
        <f t="shared" si="6"/>
        <v>0</v>
      </c>
    </row>
    <row r="49" spans="1:15">
      <c r="A49" s="65" t="s">
        <v>86</v>
      </c>
      <c r="B49" s="62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0">
        <f t="shared" si="6"/>
        <v>0</v>
      </c>
    </row>
    <row r="50" spans="1:15">
      <c r="A50" s="65" t="s">
        <v>87</v>
      </c>
      <c r="B50" s="62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0">
        <f t="shared" si="6"/>
        <v>0</v>
      </c>
    </row>
    <row r="51" spans="1:15">
      <c r="A51" s="65" t="s">
        <v>88</v>
      </c>
      <c r="B51" s="62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0">
        <f t="shared" si="6"/>
        <v>0</v>
      </c>
    </row>
    <row r="52" spans="1:15">
      <c r="A52" s="65" t="s">
        <v>89</v>
      </c>
      <c r="B52" s="62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0"/>
    </row>
    <row r="53" spans="1:15">
      <c r="A53" s="65" t="s">
        <v>90</v>
      </c>
      <c r="B53" s="62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0"/>
    </row>
    <row r="54" spans="1:15">
      <c r="A54" s="65" t="s">
        <v>91</v>
      </c>
      <c r="B54" s="62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0"/>
    </row>
    <row r="55" spans="1:15">
      <c r="A55" s="65" t="s">
        <v>92</v>
      </c>
      <c r="B55" s="62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0"/>
    </row>
    <row r="56" spans="1:15">
      <c r="A56" s="65" t="s">
        <v>93</v>
      </c>
      <c r="B56" s="62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0"/>
    </row>
    <row r="57" spans="1:15">
      <c r="A57" s="65" t="s">
        <v>94</v>
      </c>
      <c r="B57" s="62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0"/>
    </row>
    <row r="58" spans="1:15">
      <c r="A58" s="52" t="s">
        <v>168</v>
      </c>
      <c r="B58" s="40"/>
      <c r="C58" s="59">
        <f t="shared" ref="C58:N58" si="8">SUM(C26:C51)</f>
        <v>100</v>
      </c>
      <c r="D58" s="59">
        <f t="shared" si="8"/>
        <v>0</v>
      </c>
      <c r="E58" s="59">
        <f t="shared" si="8"/>
        <v>400</v>
      </c>
      <c r="F58" s="59">
        <f t="shared" si="8"/>
        <v>0</v>
      </c>
      <c r="G58" s="59">
        <f t="shared" si="8"/>
        <v>400</v>
      </c>
      <c r="H58" s="59">
        <f t="shared" si="8"/>
        <v>400</v>
      </c>
      <c r="I58" s="59">
        <f t="shared" si="8"/>
        <v>0</v>
      </c>
      <c r="J58" s="59">
        <f t="shared" si="8"/>
        <v>400</v>
      </c>
      <c r="K58" s="59">
        <f t="shared" si="8"/>
        <v>0</v>
      </c>
      <c r="L58" s="59">
        <f t="shared" si="8"/>
        <v>0</v>
      </c>
      <c r="M58" s="59">
        <f t="shared" si="8"/>
        <v>0</v>
      </c>
      <c r="N58" s="59">
        <f t="shared" si="8"/>
        <v>0</v>
      </c>
      <c r="O58" s="59">
        <f t="shared" ref="O58:O62" si="9">SUM(C58:N58)</f>
        <v>1700</v>
      </c>
    </row>
    <row r="59" spans="1:15">
      <c r="A59" s="58" t="s">
        <v>176</v>
      </c>
      <c r="B59" s="4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0">
        <f t="shared" si="9"/>
        <v>0</v>
      </c>
    </row>
    <row r="60" spans="1:15">
      <c r="A60" s="58" t="s">
        <v>177</v>
      </c>
      <c r="B60" s="4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0">
        <f t="shared" si="9"/>
        <v>0</v>
      </c>
    </row>
    <row r="61" spans="1:15">
      <c r="A61" s="58" t="s">
        <v>124</v>
      </c>
      <c r="B61" s="4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0">
        <f t="shared" si="9"/>
        <v>0</v>
      </c>
    </row>
    <row r="62" spans="1:15">
      <c r="A62" s="58" t="s">
        <v>125</v>
      </c>
      <c r="B62" s="4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0">
        <f t="shared" si="9"/>
        <v>0</v>
      </c>
    </row>
    <row r="63" spans="1:15">
      <c r="A63" s="58" t="s">
        <v>126</v>
      </c>
      <c r="B63" s="4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0"/>
    </row>
    <row r="64" spans="1:15">
      <c r="A64" s="58" t="s">
        <v>169</v>
      </c>
      <c r="B64" s="4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0">
        <f t="shared" ref="O64" si="10">SUM(C64:N64)</f>
        <v>0</v>
      </c>
    </row>
    <row r="65" spans="1:15">
      <c r="A65" s="52" t="s">
        <v>170</v>
      </c>
      <c r="B65" s="40"/>
      <c r="C65" s="59">
        <f t="shared" ref="C65:N65" si="11">C47-SUM(C48:C57)</f>
        <v>100</v>
      </c>
      <c r="D65" s="59">
        <f t="shared" si="11"/>
        <v>0</v>
      </c>
      <c r="E65" s="59">
        <f t="shared" si="11"/>
        <v>200</v>
      </c>
      <c r="F65" s="59">
        <f t="shared" si="11"/>
        <v>0</v>
      </c>
      <c r="G65" s="59">
        <f t="shared" si="11"/>
        <v>200</v>
      </c>
      <c r="H65" s="59">
        <f t="shared" si="11"/>
        <v>200</v>
      </c>
      <c r="I65" s="59">
        <f t="shared" si="11"/>
        <v>0</v>
      </c>
      <c r="J65" s="59">
        <f t="shared" si="11"/>
        <v>200</v>
      </c>
      <c r="K65" s="59">
        <f t="shared" si="11"/>
        <v>0</v>
      </c>
      <c r="L65" s="59">
        <f t="shared" si="11"/>
        <v>0</v>
      </c>
      <c r="M65" s="59">
        <f t="shared" si="11"/>
        <v>0</v>
      </c>
      <c r="N65" s="59">
        <f t="shared" si="11"/>
        <v>0</v>
      </c>
      <c r="O65" s="59">
        <f>SUM(O47:O57)</f>
        <v>900</v>
      </c>
    </row>
    <row r="66" spans="1:15">
      <c r="A66" s="52" t="s">
        <v>171</v>
      </c>
      <c r="B66" s="54">
        <f t="shared" ref="B66:N66" si="12">(B16-B65)</f>
        <v>0</v>
      </c>
      <c r="C66" s="54">
        <f t="shared" si="12"/>
        <v>1400</v>
      </c>
      <c r="D66" s="54">
        <f t="shared" si="12"/>
        <v>1500</v>
      </c>
      <c r="E66" s="54">
        <f t="shared" si="12"/>
        <v>1400</v>
      </c>
      <c r="F66" s="54">
        <f t="shared" si="12"/>
        <v>1500</v>
      </c>
      <c r="G66" s="54">
        <f t="shared" si="12"/>
        <v>1400</v>
      </c>
      <c r="H66" s="54">
        <f t="shared" si="12"/>
        <v>1100</v>
      </c>
      <c r="I66" s="54">
        <f t="shared" si="12"/>
        <v>1100</v>
      </c>
      <c r="J66" s="54">
        <f t="shared" si="12"/>
        <v>900</v>
      </c>
      <c r="K66" s="54">
        <f t="shared" si="12"/>
        <v>900</v>
      </c>
      <c r="L66" s="54">
        <f t="shared" si="12"/>
        <v>900</v>
      </c>
      <c r="M66" s="54">
        <f t="shared" si="12"/>
        <v>900</v>
      </c>
      <c r="N66" s="54">
        <f t="shared" si="12"/>
        <v>900</v>
      </c>
      <c r="O66" s="40"/>
    </row>
    <row r="67" spans="1:15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</sheetData>
  <sheetProtection insertColumns="0" insertRows="0"/>
  <mergeCells count="2">
    <mergeCell ref="A1:O1"/>
    <mergeCell ref="A2:O2"/>
  </mergeCells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prompt="Enter insurance expense such as liability and fire insurance. " sqref="C24:N24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operator="lessThanOrEqual" allowBlank="1" showInputMessage="1" sqref="C7:N7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howErrorMessage="1" sqref="B15:O16 B65:O66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error="Please enter a number greater than zero." sqref="B4 O10:O14 O67 O17:O64">
      <formula1>10000000</formula1>
    </dataValidation>
    <dataValidation type="decimal" allowBlank="1" showInputMessage="1" sqref="O7:O9 B67:N67 B5 B7:B14 O4:O5 C25:N25 C12:N14 C8:N10 C27:N35 C17:N23 C4:N6 C37:N64 B17:B64">
      <formula1>-10000000</formula1>
      <formula2>10000000</formula2>
    </dataValidation>
  </dataValidations>
  <pageMargins left="0" right="0" top="0.5" bottom="0.25" header="0" footer="0"/>
  <pageSetup scale="6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COA P&amp;L</vt:lpstr>
      <vt:lpstr>COA Balance Sheet</vt:lpstr>
      <vt:lpstr>P&amp;L Report</vt:lpstr>
      <vt:lpstr>Fixed Asset </vt:lpstr>
      <vt:lpstr>Loan</vt:lpstr>
      <vt:lpstr>Cash Flow</vt:lpstr>
      <vt:lpstr>Account Balance Summary</vt:lpstr>
      <vt:lpstr>Cash_beginning</vt:lpstr>
      <vt:lpstr>Cash_minimum</vt:lpstr>
      <vt:lpstr>Company_name</vt:lpstr>
      <vt:lpstr>'Cash Flow'!Print_Titles</vt:lpstr>
      <vt:lpstr>Start_date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Comprehensive Income || Reporting</dc:title>
  <dc:creator>IT</dc:creator>
  <cp:lastModifiedBy>User</cp:lastModifiedBy>
  <cp:lastPrinted>2015-11-30T04:28:35Z</cp:lastPrinted>
  <dcterms:created xsi:type="dcterms:W3CDTF">2015-11-23T06:03:21Z</dcterms:created>
  <dcterms:modified xsi:type="dcterms:W3CDTF">2015-12-07T08:36:53Z</dcterms:modified>
</cp:coreProperties>
</file>