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9935" windowHeight="7470" activeTab="1"/>
  </bookViews>
  <sheets>
    <sheet name="25.07.2017 FINAL" sheetId="1" r:id="rId1"/>
    <sheet name="02.08.2017" sheetId="2" r:id="rId2"/>
  </sheets>
  <definedNames>
    <definedName name="_xlnm.Print_Area" localSheetId="1">'02.08.2017'!$A$1:$O$158</definedName>
    <definedName name="_xlnm.Print_Area" localSheetId="0">'25.07.2017 FINAL'!$A$1:$O$119</definedName>
  </definedNames>
  <calcPr calcId="145621"/>
</workbook>
</file>

<file path=xl/calcChain.xml><?xml version="1.0" encoding="utf-8"?>
<calcChain xmlns="http://schemas.openxmlformats.org/spreadsheetml/2006/main">
  <c r="G119" i="2" l="1"/>
  <c r="O119" i="2" s="1"/>
  <c r="G122" i="2"/>
  <c r="O122" i="2" s="1"/>
  <c r="G123" i="2"/>
  <c r="O123" i="2" s="1"/>
  <c r="G126" i="2"/>
  <c r="O126" i="2" s="1"/>
  <c r="G127" i="2"/>
  <c r="O127" i="2" s="1"/>
  <c r="G130" i="2"/>
  <c r="O130" i="2" s="1"/>
  <c r="G131" i="2"/>
  <c r="O131" i="2" s="1"/>
  <c r="G134" i="2"/>
  <c r="O134" i="2" s="1"/>
  <c r="G135" i="2"/>
  <c r="O135" i="2" s="1"/>
  <c r="G138" i="2"/>
  <c r="O138" i="2" s="1"/>
  <c r="G139" i="2"/>
  <c r="O139" i="2" s="1"/>
  <c r="G142" i="2"/>
  <c r="O142" i="2" s="1"/>
  <c r="G143" i="2"/>
  <c r="O143" i="2" s="1"/>
  <c r="G146" i="2"/>
  <c r="O146" i="2" s="1"/>
  <c r="G147" i="2"/>
  <c r="O147" i="2" s="1"/>
  <c r="G150" i="2"/>
  <c r="O150" i="2" s="1"/>
  <c r="F117" i="2"/>
  <c r="F118" i="2"/>
  <c r="F119" i="2"/>
  <c r="F120" i="2"/>
  <c r="G120" i="2" s="1"/>
  <c r="O120" i="2" s="1"/>
  <c r="F121" i="2"/>
  <c r="G121" i="2" s="1"/>
  <c r="O121" i="2" s="1"/>
  <c r="F122" i="2"/>
  <c r="F123" i="2"/>
  <c r="F124" i="2"/>
  <c r="G124" i="2" s="1"/>
  <c r="O124" i="2" s="1"/>
  <c r="F125" i="2"/>
  <c r="G125" i="2" s="1"/>
  <c r="O125" i="2" s="1"/>
  <c r="F126" i="2"/>
  <c r="F127" i="2"/>
  <c r="F128" i="2"/>
  <c r="G128" i="2" s="1"/>
  <c r="O128" i="2" s="1"/>
  <c r="F129" i="2"/>
  <c r="G129" i="2" s="1"/>
  <c r="O129" i="2" s="1"/>
  <c r="F130" i="2"/>
  <c r="F131" i="2"/>
  <c r="F132" i="2"/>
  <c r="G132" i="2" s="1"/>
  <c r="O132" i="2" s="1"/>
  <c r="F133" i="2"/>
  <c r="G133" i="2" s="1"/>
  <c r="O133" i="2" s="1"/>
  <c r="F134" i="2"/>
  <c r="F135" i="2"/>
  <c r="F136" i="2"/>
  <c r="G136" i="2" s="1"/>
  <c r="O136" i="2" s="1"/>
  <c r="F137" i="2"/>
  <c r="G137" i="2" s="1"/>
  <c r="O137" i="2" s="1"/>
  <c r="F138" i="2"/>
  <c r="F139" i="2"/>
  <c r="F140" i="2"/>
  <c r="G140" i="2" s="1"/>
  <c r="O140" i="2" s="1"/>
  <c r="F141" i="2"/>
  <c r="G141" i="2" s="1"/>
  <c r="O141" i="2" s="1"/>
  <c r="F142" i="2"/>
  <c r="F143" i="2"/>
  <c r="F144" i="2"/>
  <c r="G144" i="2" s="1"/>
  <c r="O144" i="2" s="1"/>
  <c r="F145" i="2"/>
  <c r="G145" i="2" s="1"/>
  <c r="O145" i="2" s="1"/>
  <c r="F146" i="2"/>
  <c r="F147" i="2"/>
  <c r="F148" i="2"/>
  <c r="G148" i="2" s="1"/>
  <c r="O148" i="2" s="1"/>
  <c r="F149" i="2"/>
  <c r="G149" i="2" s="1"/>
  <c r="O149" i="2" s="1"/>
  <c r="F150" i="2"/>
  <c r="N110" i="2"/>
  <c r="M110" i="2"/>
  <c r="M109" i="2"/>
  <c r="G110" i="2"/>
  <c r="O110" i="2" s="1"/>
  <c r="G115" i="2"/>
  <c r="O115" i="2" s="1"/>
  <c r="F110" i="2"/>
  <c r="F111" i="2"/>
  <c r="F112" i="2"/>
  <c r="G112" i="2" s="1"/>
  <c r="O112" i="2" s="1"/>
  <c r="F113" i="2"/>
  <c r="F114" i="2"/>
  <c r="G114" i="2" s="1"/>
  <c r="O114" i="2" s="1"/>
  <c r="F115" i="2"/>
  <c r="F116" i="2"/>
  <c r="H151" i="2"/>
  <c r="K151" i="2"/>
  <c r="L151" i="2"/>
  <c r="E151" i="2"/>
  <c r="F109" i="2"/>
  <c r="N109" i="2" s="1"/>
  <c r="G117" i="2" l="1"/>
  <c r="O117" i="2" s="1"/>
  <c r="G109" i="2"/>
  <c r="O109" i="2" s="1"/>
  <c r="G118" i="2"/>
  <c r="O118" i="2" s="1"/>
  <c r="G116" i="2"/>
  <c r="O116" i="2" s="1"/>
  <c r="G113" i="2"/>
  <c r="O113" i="2" s="1"/>
  <c r="F151" i="2"/>
  <c r="G111" i="2"/>
  <c r="O111" i="2" s="1"/>
  <c r="I150" i="2"/>
  <c r="M150" i="2" s="1"/>
  <c r="I149" i="2"/>
  <c r="M149" i="2" s="1"/>
  <c r="I148" i="2"/>
  <c r="I147" i="2"/>
  <c r="M147" i="2" s="1"/>
  <c r="I146" i="2"/>
  <c r="M146" i="2" s="1"/>
  <c r="I145" i="2"/>
  <c r="M145" i="2" s="1"/>
  <c r="I144" i="2"/>
  <c r="I143" i="2"/>
  <c r="M143" i="2" s="1"/>
  <c r="I142" i="2"/>
  <c r="I141" i="2"/>
  <c r="M141" i="2" s="1"/>
  <c r="I140" i="2"/>
  <c r="J139" i="2"/>
  <c r="N139" i="2" s="1"/>
  <c r="I139" i="2"/>
  <c r="M139" i="2" s="1"/>
  <c r="I138" i="2"/>
  <c r="I137" i="2"/>
  <c r="M137" i="2" s="1"/>
  <c r="I136" i="2"/>
  <c r="I135" i="2"/>
  <c r="I134" i="2"/>
  <c r="M134" i="2" s="1"/>
  <c r="I133" i="2"/>
  <c r="M133" i="2" s="1"/>
  <c r="I132" i="2"/>
  <c r="I131" i="2"/>
  <c r="M131" i="2" s="1"/>
  <c r="I130" i="2"/>
  <c r="M130" i="2" s="1"/>
  <c r="I129" i="2"/>
  <c r="M129" i="2" s="1"/>
  <c r="I128" i="2"/>
  <c r="I127" i="2"/>
  <c r="M127" i="2" s="1"/>
  <c r="I126" i="2"/>
  <c r="M126" i="2" s="1"/>
  <c r="I125" i="2"/>
  <c r="M125" i="2" s="1"/>
  <c r="I124" i="2"/>
  <c r="I123" i="2"/>
  <c r="M123" i="2" s="1"/>
  <c r="I122" i="2"/>
  <c r="M122" i="2" s="1"/>
  <c r="I121" i="2"/>
  <c r="M121" i="2" s="1"/>
  <c r="I120" i="2"/>
  <c r="I119" i="2"/>
  <c r="I118" i="2"/>
  <c r="M118" i="2" s="1"/>
  <c r="I117" i="2"/>
  <c r="I116" i="2"/>
  <c r="M116" i="2" s="1"/>
  <c r="I115" i="2"/>
  <c r="M115" i="2" s="1"/>
  <c r="I114" i="2"/>
  <c r="M114" i="2" s="1"/>
  <c r="I113" i="2"/>
  <c r="I112" i="2"/>
  <c r="M112" i="2" s="1"/>
  <c r="I111" i="2"/>
  <c r="L106" i="2"/>
  <c r="K106" i="2"/>
  <c r="H106" i="2"/>
  <c r="E106" i="2"/>
  <c r="I105" i="2"/>
  <c r="M105" i="2" s="1"/>
  <c r="F105" i="2"/>
  <c r="G105" i="2" s="1"/>
  <c r="O105" i="2" s="1"/>
  <c r="I104" i="2"/>
  <c r="J104" i="2" s="1"/>
  <c r="F104" i="2"/>
  <c r="I103" i="2"/>
  <c r="J103" i="2" s="1"/>
  <c r="F103" i="2"/>
  <c r="I102" i="2"/>
  <c r="J102" i="2" s="1"/>
  <c r="F102" i="2"/>
  <c r="I101" i="2"/>
  <c r="M101" i="2" s="1"/>
  <c r="F101" i="2"/>
  <c r="G101" i="2" s="1"/>
  <c r="O101" i="2" s="1"/>
  <c r="I100" i="2"/>
  <c r="J100" i="2" s="1"/>
  <c r="F100" i="2"/>
  <c r="I99" i="2"/>
  <c r="M99" i="2" s="1"/>
  <c r="F99" i="2"/>
  <c r="I98" i="2"/>
  <c r="J98" i="2" s="1"/>
  <c r="F98" i="2"/>
  <c r="I97" i="2"/>
  <c r="M97" i="2" s="1"/>
  <c r="F97" i="2"/>
  <c r="G97" i="2" s="1"/>
  <c r="O97" i="2" s="1"/>
  <c r="I96" i="2"/>
  <c r="J96" i="2" s="1"/>
  <c r="F96" i="2"/>
  <c r="I95" i="2"/>
  <c r="J95" i="2" s="1"/>
  <c r="F95" i="2"/>
  <c r="I94" i="2"/>
  <c r="J94" i="2" s="1"/>
  <c r="F94" i="2"/>
  <c r="I93" i="2"/>
  <c r="M93" i="2" s="1"/>
  <c r="F93" i="2"/>
  <c r="G93" i="2" s="1"/>
  <c r="O93" i="2" s="1"/>
  <c r="I92" i="2"/>
  <c r="J92" i="2" s="1"/>
  <c r="F92" i="2"/>
  <c r="I91" i="2"/>
  <c r="M91" i="2" s="1"/>
  <c r="F91" i="2"/>
  <c r="I90" i="2"/>
  <c r="J90" i="2" s="1"/>
  <c r="F90" i="2"/>
  <c r="I89" i="2"/>
  <c r="M89" i="2" s="1"/>
  <c r="F89" i="2"/>
  <c r="G89" i="2" s="1"/>
  <c r="O89" i="2" s="1"/>
  <c r="I88" i="2"/>
  <c r="J88" i="2" s="1"/>
  <c r="F88" i="2"/>
  <c r="I87" i="2"/>
  <c r="M87" i="2" s="1"/>
  <c r="F87" i="2"/>
  <c r="I86" i="2"/>
  <c r="J86" i="2" s="1"/>
  <c r="F86" i="2"/>
  <c r="I85" i="2"/>
  <c r="M85" i="2" s="1"/>
  <c r="F85" i="2"/>
  <c r="G85" i="2" s="1"/>
  <c r="O85" i="2" s="1"/>
  <c r="I84" i="2"/>
  <c r="J84" i="2" s="1"/>
  <c r="F84" i="2"/>
  <c r="I83" i="2"/>
  <c r="M83" i="2" s="1"/>
  <c r="F83" i="2"/>
  <c r="I82" i="2"/>
  <c r="J82" i="2" s="1"/>
  <c r="F82" i="2"/>
  <c r="I81" i="2"/>
  <c r="M81" i="2" s="1"/>
  <c r="F81" i="2"/>
  <c r="G81" i="2" s="1"/>
  <c r="O81" i="2" s="1"/>
  <c r="I80" i="2"/>
  <c r="J80" i="2" s="1"/>
  <c r="F80" i="2"/>
  <c r="I79" i="2"/>
  <c r="J79" i="2" s="1"/>
  <c r="F79" i="2"/>
  <c r="I78" i="2"/>
  <c r="J78" i="2" s="1"/>
  <c r="F78" i="2"/>
  <c r="I77" i="2"/>
  <c r="M77" i="2" s="1"/>
  <c r="F77" i="2"/>
  <c r="G77" i="2" s="1"/>
  <c r="O77" i="2" s="1"/>
  <c r="I76" i="2"/>
  <c r="J76" i="2" s="1"/>
  <c r="F76" i="2"/>
  <c r="I75" i="2"/>
  <c r="J75" i="2" s="1"/>
  <c r="F75" i="2"/>
  <c r="I74" i="2"/>
  <c r="J74" i="2" s="1"/>
  <c r="F74" i="2"/>
  <c r="I73" i="2"/>
  <c r="M73" i="2" s="1"/>
  <c r="F73" i="2"/>
  <c r="G73" i="2" s="1"/>
  <c r="O73" i="2" s="1"/>
  <c r="I72" i="2"/>
  <c r="J72" i="2" s="1"/>
  <c r="F72" i="2"/>
  <c r="I71" i="2"/>
  <c r="M71" i="2" s="1"/>
  <c r="F71" i="2"/>
  <c r="I70" i="2"/>
  <c r="J70" i="2" s="1"/>
  <c r="F70" i="2"/>
  <c r="I69" i="2"/>
  <c r="M69" i="2" s="1"/>
  <c r="F69" i="2"/>
  <c r="G69" i="2" s="1"/>
  <c r="O69" i="2" s="1"/>
  <c r="I68" i="2"/>
  <c r="J68" i="2" s="1"/>
  <c r="F68" i="2"/>
  <c r="I67" i="2"/>
  <c r="M67" i="2" s="1"/>
  <c r="F67" i="2"/>
  <c r="I66" i="2"/>
  <c r="J66" i="2" s="1"/>
  <c r="F66" i="2"/>
  <c r="I65" i="2"/>
  <c r="M65" i="2" s="1"/>
  <c r="F65" i="2"/>
  <c r="G65" i="2" s="1"/>
  <c r="O65" i="2" s="1"/>
  <c r="L60" i="2"/>
  <c r="K60" i="2"/>
  <c r="H60" i="2"/>
  <c r="G60" i="2"/>
  <c r="O59" i="2"/>
  <c r="I59" i="2"/>
  <c r="J59" i="2" s="1"/>
  <c r="O58" i="2"/>
  <c r="I58" i="2"/>
  <c r="J58" i="2" s="1"/>
  <c r="E58" i="2"/>
  <c r="O57" i="2"/>
  <c r="I57" i="2"/>
  <c r="J57" i="2" s="1"/>
  <c r="O56" i="2"/>
  <c r="I56" i="2"/>
  <c r="J56" i="2" s="1"/>
  <c r="E56" i="2"/>
  <c r="F56" i="2" s="1"/>
  <c r="O55" i="2"/>
  <c r="I55" i="2"/>
  <c r="J55" i="2" s="1"/>
  <c r="E55" i="2"/>
  <c r="O54" i="2"/>
  <c r="I54" i="2"/>
  <c r="J54" i="2" s="1"/>
  <c r="E54" i="2"/>
  <c r="F54" i="2" s="1"/>
  <c r="O53" i="2"/>
  <c r="I53" i="2"/>
  <c r="J53" i="2" s="1"/>
  <c r="E53" i="2"/>
  <c r="O52" i="2"/>
  <c r="I52" i="2"/>
  <c r="J52" i="2" s="1"/>
  <c r="E52" i="2"/>
  <c r="F52" i="2" s="1"/>
  <c r="O51" i="2"/>
  <c r="I51" i="2"/>
  <c r="J51" i="2" s="1"/>
  <c r="E51" i="2"/>
  <c r="O50" i="2"/>
  <c r="I50" i="2"/>
  <c r="J50" i="2" s="1"/>
  <c r="E50" i="2"/>
  <c r="F50" i="2" s="1"/>
  <c r="O49" i="2"/>
  <c r="I49" i="2"/>
  <c r="J49" i="2" s="1"/>
  <c r="E49" i="2"/>
  <c r="F49" i="2" s="1"/>
  <c r="O48" i="2"/>
  <c r="I48" i="2"/>
  <c r="J48" i="2" s="1"/>
  <c r="E48" i="2"/>
  <c r="O47" i="2"/>
  <c r="I47" i="2"/>
  <c r="J47" i="2" s="1"/>
  <c r="E47" i="2"/>
  <c r="F47" i="2" s="1"/>
  <c r="O46" i="2"/>
  <c r="I46" i="2"/>
  <c r="J46" i="2" s="1"/>
  <c r="E46" i="2"/>
  <c r="L42" i="2"/>
  <c r="K42" i="2"/>
  <c r="H42" i="2"/>
  <c r="F42" i="2"/>
  <c r="E42" i="2"/>
  <c r="I41" i="2"/>
  <c r="G41" i="2"/>
  <c r="O41" i="2" s="1"/>
  <c r="I40" i="2"/>
  <c r="J40" i="2" s="1"/>
  <c r="N40" i="2" s="1"/>
  <c r="G40" i="2"/>
  <c r="O40" i="2" s="1"/>
  <c r="I39" i="2"/>
  <c r="G39" i="2"/>
  <c r="L36" i="2"/>
  <c r="K36" i="2"/>
  <c r="H36" i="2"/>
  <c r="G36" i="2"/>
  <c r="O35" i="2"/>
  <c r="I35" i="2"/>
  <c r="J35" i="2" s="1"/>
  <c r="O34" i="2"/>
  <c r="I34" i="2"/>
  <c r="J34" i="2" s="1"/>
  <c r="E36" i="2"/>
  <c r="O33" i="2"/>
  <c r="I33" i="2"/>
  <c r="M33" i="2" s="1"/>
  <c r="O32" i="2"/>
  <c r="I32" i="2"/>
  <c r="M32" i="2" s="1"/>
  <c r="L23" i="2"/>
  <c r="K23" i="2"/>
  <c r="H23" i="2"/>
  <c r="F23" i="2"/>
  <c r="E23" i="2"/>
  <c r="I22" i="2"/>
  <c r="M22" i="2" s="1"/>
  <c r="G22" i="2"/>
  <c r="O22" i="2" s="1"/>
  <c r="I21" i="2"/>
  <c r="M21" i="2" s="1"/>
  <c r="G21" i="2"/>
  <c r="O21" i="2" s="1"/>
  <c r="I20" i="2"/>
  <c r="J20" i="2" s="1"/>
  <c r="G20" i="2"/>
  <c r="O20" i="2" s="1"/>
  <c r="L16" i="2"/>
  <c r="K16" i="2"/>
  <c r="H16" i="2"/>
  <c r="H153" i="2" s="1"/>
  <c r="G16" i="2"/>
  <c r="F16" i="2"/>
  <c r="E16" i="2"/>
  <c r="O15" i="2"/>
  <c r="I15" i="2"/>
  <c r="J15" i="2" s="1"/>
  <c r="N15" i="2" s="1"/>
  <c r="O14" i="2"/>
  <c r="I14" i="2"/>
  <c r="M14" i="2" s="1"/>
  <c r="O13" i="2"/>
  <c r="I13" i="2"/>
  <c r="J119" i="2" l="1"/>
  <c r="N119" i="2" s="1"/>
  <c r="M119" i="2"/>
  <c r="J144" i="2"/>
  <c r="N144" i="2" s="1"/>
  <c r="M144" i="2"/>
  <c r="J147" i="2"/>
  <c r="N147" i="2" s="1"/>
  <c r="L153" i="2"/>
  <c r="J113" i="2"/>
  <c r="N113" i="2" s="1"/>
  <c r="M113" i="2"/>
  <c r="J116" i="2"/>
  <c r="N116" i="2" s="1"/>
  <c r="J120" i="2"/>
  <c r="N120" i="2" s="1"/>
  <c r="M120" i="2"/>
  <c r="J123" i="2"/>
  <c r="N123" i="2" s="1"/>
  <c r="J138" i="2"/>
  <c r="N138" i="2" s="1"/>
  <c r="M138" i="2"/>
  <c r="J148" i="2"/>
  <c r="N148" i="2" s="1"/>
  <c r="M148" i="2"/>
  <c r="I151" i="2"/>
  <c r="M111" i="2"/>
  <c r="J132" i="2"/>
  <c r="N132" i="2" s="1"/>
  <c r="M132" i="2"/>
  <c r="J136" i="2"/>
  <c r="N136" i="2" s="1"/>
  <c r="M136" i="2"/>
  <c r="J140" i="2"/>
  <c r="N140" i="2" s="1"/>
  <c r="M140" i="2"/>
  <c r="J117" i="2"/>
  <c r="N117" i="2" s="1"/>
  <c r="M117" i="2"/>
  <c r="J124" i="2"/>
  <c r="N124" i="2" s="1"/>
  <c r="M124" i="2"/>
  <c r="J128" i="2"/>
  <c r="N128" i="2" s="1"/>
  <c r="M128" i="2"/>
  <c r="J131" i="2"/>
  <c r="N131" i="2" s="1"/>
  <c r="J135" i="2"/>
  <c r="N135" i="2" s="1"/>
  <c r="M135" i="2"/>
  <c r="J142" i="2"/>
  <c r="N142" i="2" s="1"/>
  <c r="M142" i="2"/>
  <c r="N76" i="2"/>
  <c r="N84" i="2"/>
  <c r="N96" i="2"/>
  <c r="N100" i="2"/>
  <c r="J112" i="2"/>
  <c r="N112" i="2" s="1"/>
  <c r="J127" i="2"/>
  <c r="N127" i="2" s="1"/>
  <c r="J143" i="2"/>
  <c r="N143" i="2" s="1"/>
  <c r="K153" i="2"/>
  <c r="M20" i="2"/>
  <c r="M23" i="2" s="1"/>
  <c r="M46" i="2"/>
  <c r="M75" i="2"/>
  <c r="M48" i="2"/>
  <c r="N52" i="2"/>
  <c r="J118" i="2"/>
  <c r="N118" i="2" s="1"/>
  <c r="J126" i="2"/>
  <c r="N126" i="2" s="1"/>
  <c r="J115" i="2"/>
  <c r="N115" i="2" s="1"/>
  <c r="J122" i="2"/>
  <c r="N122" i="2" s="1"/>
  <c r="J130" i="2"/>
  <c r="N130" i="2" s="1"/>
  <c r="J111" i="2"/>
  <c r="J134" i="2"/>
  <c r="N134" i="2" s="1"/>
  <c r="J146" i="2"/>
  <c r="N146" i="2" s="1"/>
  <c r="J150" i="2"/>
  <c r="N150" i="2" s="1"/>
  <c r="J114" i="2"/>
  <c r="N114" i="2" s="1"/>
  <c r="J121" i="2"/>
  <c r="N121" i="2" s="1"/>
  <c r="J125" i="2"/>
  <c r="N125" i="2" s="1"/>
  <c r="J129" i="2"/>
  <c r="N129" i="2" s="1"/>
  <c r="J133" i="2"/>
  <c r="N133" i="2" s="1"/>
  <c r="J137" i="2"/>
  <c r="N137" i="2" s="1"/>
  <c r="J141" i="2"/>
  <c r="N141" i="2" s="1"/>
  <c r="J145" i="2"/>
  <c r="N145" i="2" s="1"/>
  <c r="J149" i="2"/>
  <c r="N149" i="2" s="1"/>
  <c r="E155" i="2"/>
  <c r="N47" i="2"/>
  <c r="M51" i="2"/>
  <c r="M55" i="2"/>
  <c r="J91" i="2"/>
  <c r="M92" i="2"/>
  <c r="M79" i="2"/>
  <c r="N92" i="2"/>
  <c r="M80" i="2"/>
  <c r="G42" i="2"/>
  <c r="M53" i="2"/>
  <c r="N68" i="2"/>
  <c r="M76" i="2"/>
  <c r="N80" i="2"/>
  <c r="M95" i="2"/>
  <c r="M40" i="2"/>
  <c r="J71" i="2"/>
  <c r="N71" i="2" s="1"/>
  <c r="J87" i="2"/>
  <c r="N87" i="2" s="1"/>
  <c r="O39" i="2"/>
  <c r="O42" i="2" s="1"/>
  <c r="J67" i="2"/>
  <c r="N67" i="2" s="1"/>
  <c r="M68" i="2"/>
  <c r="J83" i="2"/>
  <c r="N83" i="2" s="1"/>
  <c r="M84" i="2"/>
  <c r="J99" i="2"/>
  <c r="N99" i="2" s="1"/>
  <c r="M100" i="2"/>
  <c r="M103" i="2"/>
  <c r="M72" i="2"/>
  <c r="M88" i="2"/>
  <c r="M104" i="2"/>
  <c r="I16" i="2"/>
  <c r="M58" i="2"/>
  <c r="N72" i="2"/>
  <c r="N88" i="2"/>
  <c r="M96" i="2"/>
  <c r="O36" i="2"/>
  <c r="M15" i="2"/>
  <c r="O23" i="2"/>
  <c r="J33" i="2"/>
  <c r="N33" i="2" s="1"/>
  <c r="F48" i="2"/>
  <c r="N48" i="2" s="1"/>
  <c r="F53" i="2"/>
  <c r="N53" i="2" s="1"/>
  <c r="M59" i="2"/>
  <c r="N75" i="2"/>
  <c r="N79" i="2"/>
  <c r="N91" i="2"/>
  <c r="N95" i="2"/>
  <c r="N103" i="2"/>
  <c r="O60" i="2"/>
  <c r="F106" i="2"/>
  <c r="O16" i="2"/>
  <c r="I23" i="2"/>
  <c r="F36" i="2"/>
  <c r="I60" i="2"/>
  <c r="M50" i="2"/>
  <c r="M57" i="2"/>
  <c r="N59" i="2"/>
  <c r="G23" i="2"/>
  <c r="J13" i="2"/>
  <c r="M13" i="2"/>
  <c r="J14" i="2"/>
  <c r="N14" i="2" s="1"/>
  <c r="N20" i="2"/>
  <c r="J21" i="2"/>
  <c r="N21" i="2" s="1"/>
  <c r="J22" i="2"/>
  <c r="N22" i="2" s="1"/>
  <c r="J32" i="2"/>
  <c r="M35" i="2"/>
  <c r="I36" i="2"/>
  <c r="J60" i="2"/>
  <c r="N49" i="2"/>
  <c r="N50" i="2"/>
  <c r="N56" i="2"/>
  <c r="N57" i="2"/>
  <c r="N66" i="2"/>
  <c r="N70" i="2"/>
  <c r="N74" i="2"/>
  <c r="N78" i="2"/>
  <c r="N82" i="2"/>
  <c r="N86" i="2"/>
  <c r="N90" i="2"/>
  <c r="N94" i="2"/>
  <c r="N98" i="2"/>
  <c r="N102" i="2"/>
  <c r="M34" i="2"/>
  <c r="N35" i="2"/>
  <c r="M39" i="2"/>
  <c r="I42" i="2"/>
  <c r="J39" i="2"/>
  <c r="M41" i="2"/>
  <c r="J41" i="2"/>
  <c r="N41" i="2" s="1"/>
  <c r="N54" i="2"/>
  <c r="N104" i="2"/>
  <c r="N34" i="2"/>
  <c r="F46" i="2"/>
  <c r="F51" i="2"/>
  <c r="N51" i="2" s="1"/>
  <c r="M54" i="2"/>
  <c r="F55" i="2"/>
  <c r="N55" i="2" s="1"/>
  <c r="F58" i="2"/>
  <c r="N58" i="2" s="1"/>
  <c r="J65" i="2"/>
  <c r="N65" i="2" s="1"/>
  <c r="M66" i="2"/>
  <c r="G67" i="2"/>
  <c r="O67" i="2" s="1"/>
  <c r="J69" i="2"/>
  <c r="N69" i="2" s="1"/>
  <c r="M70" i="2"/>
  <c r="G71" i="2"/>
  <c r="O71" i="2" s="1"/>
  <c r="J73" i="2"/>
  <c r="N73" i="2" s="1"/>
  <c r="M74" i="2"/>
  <c r="G75" i="2"/>
  <c r="O75" i="2" s="1"/>
  <c r="J77" i="2"/>
  <c r="N77" i="2" s="1"/>
  <c r="M78" i="2"/>
  <c r="G79" i="2"/>
  <c r="O79" i="2" s="1"/>
  <c r="J81" i="2"/>
  <c r="N81" i="2" s="1"/>
  <c r="M82" i="2"/>
  <c r="G83" i="2"/>
  <c r="O83" i="2" s="1"/>
  <c r="J85" i="2"/>
  <c r="N85" i="2" s="1"/>
  <c r="M86" i="2"/>
  <c r="G87" i="2"/>
  <c r="O87" i="2" s="1"/>
  <c r="J89" i="2"/>
  <c r="N89" i="2" s="1"/>
  <c r="M90" i="2"/>
  <c r="G91" i="2"/>
  <c r="O91" i="2" s="1"/>
  <c r="J93" i="2"/>
  <c r="N93" i="2" s="1"/>
  <c r="M94" i="2"/>
  <c r="G95" i="2"/>
  <c r="O95" i="2" s="1"/>
  <c r="J97" i="2"/>
  <c r="N97" i="2" s="1"/>
  <c r="M98" i="2"/>
  <c r="G99" i="2"/>
  <c r="O99" i="2" s="1"/>
  <c r="J101" i="2"/>
  <c r="N101" i="2" s="1"/>
  <c r="M102" i="2"/>
  <c r="G103" i="2"/>
  <c r="O103" i="2" s="1"/>
  <c r="J105" i="2"/>
  <c r="N105" i="2" s="1"/>
  <c r="I106" i="2"/>
  <c r="E60" i="2"/>
  <c r="E153" i="2" s="1"/>
  <c r="G66" i="2"/>
  <c r="O66" i="2" s="1"/>
  <c r="G70" i="2"/>
  <c r="O70" i="2" s="1"/>
  <c r="G74" i="2"/>
  <c r="O74" i="2" s="1"/>
  <c r="G78" i="2"/>
  <c r="O78" i="2" s="1"/>
  <c r="G82" i="2"/>
  <c r="O82" i="2" s="1"/>
  <c r="G86" i="2"/>
  <c r="O86" i="2" s="1"/>
  <c r="G90" i="2"/>
  <c r="O90" i="2" s="1"/>
  <c r="G94" i="2"/>
  <c r="O94" i="2" s="1"/>
  <c r="G98" i="2"/>
  <c r="O98" i="2" s="1"/>
  <c r="G102" i="2"/>
  <c r="O102" i="2" s="1"/>
  <c r="M47" i="2"/>
  <c r="M49" i="2"/>
  <c r="M52" i="2"/>
  <c r="M56" i="2"/>
  <c r="G68" i="2"/>
  <c r="O68" i="2" s="1"/>
  <c r="G72" i="2"/>
  <c r="O72" i="2" s="1"/>
  <c r="G76" i="2"/>
  <c r="O76" i="2" s="1"/>
  <c r="G80" i="2"/>
  <c r="O80" i="2" s="1"/>
  <c r="G84" i="2"/>
  <c r="O84" i="2" s="1"/>
  <c r="G88" i="2"/>
  <c r="O88" i="2" s="1"/>
  <c r="G92" i="2"/>
  <c r="O92" i="2" s="1"/>
  <c r="G96" i="2"/>
  <c r="O96" i="2" s="1"/>
  <c r="G100" i="2"/>
  <c r="O100" i="2" s="1"/>
  <c r="G104" i="2"/>
  <c r="O104" i="2" s="1"/>
  <c r="J151" i="2" l="1"/>
  <c r="N111" i="2"/>
  <c r="N151" i="2" s="1"/>
  <c r="M151" i="2"/>
  <c r="G151" i="2"/>
  <c r="I153" i="2"/>
  <c r="O151" i="2"/>
  <c r="M16" i="2"/>
  <c r="M60" i="2"/>
  <c r="M36" i="2"/>
  <c r="O106" i="2"/>
  <c r="M106" i="2"/>
  <c r="M42" i="2"/>
  <c r="G106" i="2"/>
  <c r="J42" i="2"/>
  <c r="N39" i="2"/>
  <c r="N42" i="2" s="1"/>
  <c r="N23" i="2"/>
  <c r="J106" i="2"/>
  <c r="J36" i="2"/>
  <c r="N32" i="2"/>
  <c r="N36" i="2" s="1"/>
  <c r="N13" i="2"/>
  <c r="N16" i="2" s="1"/>
  <c r="J16" i="2"/>
  <c r="J23" i="2"/>
  <c r="N106" i="2"/>
  <c r="F60" i="2"/>
  <c r="F153" i="2" s="1"/>
  <c r="N46" i="2"/>
  <c r="N60" i="2" s="1"/>
  <c r="O153" i="2" l="1"/>
  <c r="G153" i="2"/>
  <c r="J153" i="2"/>
  <c r="E157" i="2" s="1"/>
  <c r="M153" i="2"/>
  <c r="N153" i="2"/>
  <c r="L112" i="1"/>
  <c r="K112" i="1"/>
  <c r="H112" i="1"/>
  <c r="E112" i="1"/>
  <c r="O111" i="1"/>
  <c r="J111" i="1"/>
  <c r="N111" i="1" s="1"/>
  <c r="I111" i="1"/>
  <c r="M111" i="1" s="1"/>
  <c r="G111" i="1"/>
  <c r="F111" i="1"/>
  <c r="O110" i="1"/>
  <c r="I110" i="1"/>
  <c r="M110" i="1" s="1"/>
  <c r="G110" i="1"/>
  <c r="F110" i="1"/>
  <c r="N109" i="1"/>
  <c r="M109" i="1"/>
  <c r="J109" i="1"/>
  <c r="I109" i="1"/>
  <c r="G109" i="1"/>
  <c r="O109" i="1" s="1"/>
  <c r="F109" i="1"/>
  <c r="M108" i="1"/>
  <c r="J108" i="1"/>
  <c r="I108" i="1"/>
  <c r="F108" i="1"/>
  <c r="N108" i="1" s="1"/>
  <c r="O107" i="1"/>
  <c r="J107" i="1"/>
  <c r="N107" i="1" s="1"/>
  <c r="I107" i="1"/>
  <c r="M107" i="1" s="1"/>
  <c r="G107" i="1"/>
  <c r="F107" i="1"/>
  <c r="O106" i="1"/>
  <c r="I106" i="1"/>
  <c r="M106" i="1" s="1"/>
  <c r="G106" i="1"/>
  <c r="F106" i="1"/>
  <c r="N105" i="1"/>
  <c r="M105" i="1"/>
  <c r="J105" i="1"/>
  <c r="I105" i="1"/>
  <c r="G105" i="1"/>
  <c r="O105" i="1" s="1"/>
  <c r="F105" i="1"/>
  <c r="M104" i="1"/>
  <c r="J104" i="1"/>
  <c r="I104" i="1"/>
  <c r="F104" i="1"/>
  <c r="N104" i="1" s="1"/>
  <c r="O103" i="1"/>
  <c r="J103" i="1"/>
  <c r="N103" i="1" s="1"/>
  <c r="I103" i="1"/>
  <c r="M103" i="1" s="1"/>
  <c r="G103" i="1"/>
  <c r="F103" i="1"/>
  <c r="O102" i="1"/>
  <c r="I102" i="1"/>
  <c r="M102" i="1" s="1"/>
  <c r="G102" i="1"/>
  <c r="F102" i="1"/>
  <c r="N101" i="1"/>
  <c r="M101" i="1"/>
  <c r="J101" i="1"/>
  <c r="I101" i="1"/>
  <c r="G101" i="1"/>
  <c r="O101" i="1" s="1"/>
  <c r="F101" i="1"/>
  <c r="M100" i="1"/>
  <c r="J100" i="1"/>
  <c r="I100" i="1"/>
  <c r="F100" i="1"/>
  <c r="N100" i="1" s="1"/>
  <c r="O99" i="1"/>
  <c r="J99" i="1"/>
  <c r="N99" i="1" s="1"/>
  <c r="I99" i="1"/>
  <c r="M99" i="1" s="1"/>
  <c r="G99" i="1"/>
  <c r="F99" i="1"/>
  <c r="O98" i="1"/>
  <c r="I98" i="1"/>
  <c r="M98" i="1" s="1"/>
  <c r="G98" i="1"/>
  <c r="F98" i="1"/>
  <c r="N97" i="1"/>
  <c r="M97" i="1"/>
  <c r="J97" i="1"/>
  <c r="I97" i="1"/>
  <c r="G97" i="1"/>
  <c r="O97" i="1" s="1"/>
  <c r="F97" i="1"/>
  <c r="M96" i="1"/>
  <c r="J96" i="1"/>
  <c r="I96" i="1"/>
  <c r="F96" i="1"/>
  <c r="N96" i="1" s="1"/>
  <c r="O95" i="1"/>
  <c r="J95" i="1"/>
  <c r="N95" i="1" s="1"/>
  <c r="I95" i="1"/>
  <c r="M95" i="1" s="1"/>
  <c r="G95" i="1"/>
  <c r="F95" i="1"/>
  <c r="O94" i="1"/>
  <c r="I94" i="1"/>
  <c r="M94" i="1" s="1"/>
  <c r="G94" i="1"/>
  <c r="F94" i="1"/>
  <c r="N93" i="1"/>
  <c r="M93" i="1"/>
  <c r="J93" i="1"/>
  <c r="I93" i="1"/>
  <c r="G93" i="1"/>
  <c r="O93" i="1" s="1"/>
  <c r="F93" i="1"/>
  <c r="M92" i="1"/>
  <c r="J92" i="1"/>
  <c r="I92" i="1"/>
  <c r="F92" i="1"/>
  <c r="N92" i="1" s="1"/>
  <c r="O91" i="1"/>
  <c r="J91" i="1"/>
  <c r="N91" i="1" s="1"/>
  <c r="I91" i="1"/>
  <c r="M91" i="1" s="1"/>
  <c r="G91" i="1"/>
  <c r="F91" i="1"/>
  <c r="O90" i="1"/>
  <c r="I90" i="1"/>
  <c r="M90" i="1" s="1"/>
  <c r="G90" i="1"/>
  <c r="F90" i="1"/>
  <c r="N89" i="1"/>
  <c r="M89" i="1"/>
  <c r="J89" i="1"/>
  <c r="I89" i="1"/>
  <c r="G89" i="1"/>
  <c r="O89" i="1" s="1"/>
  <c r="F89" i="1"/>
  <c r="M88" i="1"/>
  <c r="J88" i="1"/>
  <c r="I88" i="1"/>
  <c r="F88" i="1"/>
  <c r="N88" i="1" s="1"/>
  <c r="O87" i="1"/>
  <c r="J87" i="1"/>
  <c r="N87" i="1" s="1"/>
  <c r="I87" i="1"/>
  <c r="M87" i="1" s="1"/>
  <c r="G87" i="1"/>
  <c r="F87" i="1"/>
  <c r="O86" i="1"/>
  <c r="I86" i="1"/>
  <c r="M86" i="1" s="1"/>
  <c r="G86" i="1"/>
  <c r="F86" i="1"/>
  <c r="N85" i="1"/>
  <c r="M85" i="1"/>
  <c r="J85" i="1"/>
  <c r="I85" i="1"/>
  <c r="G85" i="1"/>
  <c r="O85" i="1" s="1"/>
  <c r="F85" i="1"/>
  <c r="M84" i="1"/>
  <c r="J84" i="1"/>
  <c r="I84" i="1"/>
  <c r="F84" i="1"/>
  <c r="N84" i="1" s="1"/>
  <c r="O83" i="1"/>
  <c r="J83" i="1"/>
  <c r="N83" i="1" s="1"/>
  <c r="I83" i="1"/>
  <c r="M83" i="1" s="1"/>
  <c r="G83" i="1"/>
  <c r="F83" i="1"/>
  <c r="O82" i="1"/>
  <c r="I82" i="1"/>
  <c r="M82" i="1" s="1"/>
  <c r="G82" i="1"/>
  <c r="F82" i="1"/>
  <c r="N81" i="1"/>
  <c r="M81" i="1"/>
  <c r="J81" i="1"/>
  <c r="I81" i="1"/>
  <c r="G81" i="1"/>
  <c r="O81" i="1" s="1"/>
  <c r="F81" i="1"/>
  <c r="M80" i="1"/>
  <c r="J80" i="1"/>
  <c r="I80" i="1"/>
  <c r="F80" i="1"/>
  <c r="N80" i="1" s="1"/>
  <c r="O79" i="1"/>
  <c r="J79" i="1"/>
  <c r="N79" i="1" s="1"/>
  <c r="I79" i="1"/>
  <c r="M79" i="1" s="1"/>
  <c r="G79" i="1"/>
  <c r="F79" i="1"/>
  <c r="O78" i="1"/>
  <c r="I78" i="1"/>
  <c r="M78" i="1" s="1"/>
  <c r="G78" i="1"/>
  <c r="F78" i="1"/>
  <c r="N77" i="1"/>
  <c r="M77" i="1"/>
  <c r="J77" i="1"/>
  <c r="I77" i="1"/>
  <c r="G77" i="1"/>
  <c r="O77" i="1" s="1"/>
  <c r="F77" i="1"/>
  <c r="M76" i="1"/>
  <c r="J76" i="1"/>
  <c r="I76" i="1"/>
  <c r="F76" i="1"/>
  <c r="N76" i="1" s="1"/>
  <c r="O75" i="1"/>
  <c r="J75" i="1"/>
  <c r="N75" i="1" s="1"/>
  <c r="I75" i="1"/>
  <c r="M75" i="1" s="1"/>
  <c r="G75" i="1"/>
  <c r="F75" i="1"/>
  <c r="O74" i="1"/>
  <c r="I74" i="1"/>
  <c r="M74" i="1" s="1"/>
  <c r="G74" i="1"/>
  <c r="F74" i="1"/>
  <c r="N73" i="1"/>
  <c r="M73" i="1"/>
  <c r="J73" i="1"/>
  <c r="I73" i="1"/>
  <c r="G73" i="1"/>
  <c r="O73" i="1" s="1"/>
  <c r="F73" i="1"/>
  <c r="M72" i="1"/>
  <c r="J72" i="1"/>
  <c r="I72" i="1"/>
  <c r="F72" i="1"/>
  <c r="N72" i="1" s="1"/>
  <c r="O71" i="1"/>
  <c r="J71" i="1"/>
  <c r="N71" i="1" s="1"/>
  <c r="I71" i="1"/>
  <c r="M71" i="1" s="1"/>
  <c r="G71" i="1"/>
  <c r="F71" i="1"/>
  <c r="F112" i="1" s="1"/>
  <c r="E116" i="1" s="1"/>
  <c r="O70" i="1"/>
  <c r="I70" i="1"/>
  <c r="M70" i="1" s="1"/>
  <c r="L65" i="1"/>
  <c r="K65" i="1"/>
  <c r="H65" i="1"/>
  <c r="G65" i="1"/>
  <c r="O64" i="1"/>
  <c r="I64" i="1"/>
  <c r="J64" i="1" s="1"/>
  <c r="F64" i="1"/>
  <c r="N64" i="1" s="1"/>
  <c r="E64" i="1"/>
  <c r="M64" i="1" s="1"/>
  <c r="O63" i="1"/>
  <c r="J63" i="1"/>
  <c r="I63" i="1"/>
  <c r="F63" i="1"/>
  <c r="N63" i="1" s="1"/>
  <c r="E63" i="1"/>
  <c r="M63" i="1" s="1"/>
  <c r="O62" i="1"/>
  <c r="J62" i="1"/>
  <c r="I62" i="1"/>
  <c r="E62" i="1"/>
  <c r="F62" i="1" s="1"/>
  <c r="N62" i="1" s="1"/>
  <c r="O61" i="1"/>
  <c r="J61" i="1"/>
  <c r="I61" i="1"/>
  <c r="F61" i="1"/>
  <c r="N61" i="1" s="1"/>
  <c r="E61" i="1"/>
  <c r="M61" i="1" s="1"/>
  <c r="O60" i="1"/>
  <c r="I60" i="1"/>
  <c r="J60" i="1" s="1"/>
  <c r="F60" i="1"/>
  <c r="E60" i="1"/>
  <c r="M60" i="1" s="1"/>
  <c r="O59" i="1"/>
  <c r="J59" i="1"/>
  <c r="I59" i="1"/>
  <c r="F59" i="1"/>
  <c r="N59" i="1" s="1"/>
  <c r="E59" i="1"/>
  <c r="M59" i="1" s="1"/>
  <c r="O58" i="1"/>
  <c r="J58" i="1"/>
  <c r="I58" i="1"/>
  <c r="E58" i="1"/>
  <c r="F58" i="1" s="1"/>
  <c r="N58" i="1" s="1"/>
  <c r="O57" i="1"/>
  <c r="J57" i="1"/>
  <c r="I57" i="1"/>
  <c r="F57" i="1"/>
  <c r="N57" i="1" s="1"/>
  <c r="E57" i="1"/>
  <c r="M57" i="1" s="1"/>
  <c r="O56" i="1"/>
  <c r="I56" i="1"/>
  <c r="J56" i="1" s="1"/>
  <c r="F56" i="1"/>
  <c r="E56" i="1"/>
  <c r="O55" i="1"/>
  <c r="N55" i="1"/>
  <c r="J55" i="1"/>
  <c r="I55" i="1"/>
  <c r="F55" i="1"/>
  <c r="E55" i="1"/>
  <c r="M55" i="1" s="1"/>
  <c r="O54" i="1"/>
  <c r="J54" i="1"/>
  <c r="I54" i="1"/>
  <c r="E54" i="1"/>
  <c r="F54" i="1" s="1"/>
  <c r="N54" i="1" s="1"/>
  <c r="O53" i="1"/>
  <c r="J53" i="1"/>
  <c r="I53" i="1"/>
  <c r="F53" i="1"/>
  <c r="N53" i="1" s="1"/>
  <c r="E53" i="1"/>
  <c r="M53" i="1" s="1"/>
  <c r="O52" i="1"/>
  <c r="I52" i="1"/>
  <c r="J52" i="1" s="1"/>
  <c r="F52" i="1"/>
  <c r="E52" i="1"/>
  <c r="O51" i="1"/>
  <c r="J51" i="1"/>
  <c r="I51" i="1"/>
  <c r="F51" i="1"/>
  <c r="N51" i="1" s="1"/>
  <c r="E51" i="1"/>
  <c r="M51" i="1" s="1"/>
  <c r="O50" i="1"/>
  <c r="J50" i="1"/>
  <c r="I50" i="1"/>
  <c r="E50" i="1"/>
  <c r="F50" i="1" s="1"/>
  <c r="O49" i="1"/>
  <c r="J49" i="1"/>
  <c r="I49" i="1"/>
  <c r="F49" i="1"/>
  <c r="N49" i="1" s="1"/>
  <c r="E49" i="1"/>
  <c r="M49" i="1" s="1"/>
  <c r="O48" i="1"/>
  <c r="I48" i="1"/>
  <c r="J48" i="1" s="1"/>
  <c r="F48" i="1"/>
  <c r="N48" i="1" s="1"/>
  <c r="E48" i="1"/>
  <c r="O47" i="1"/>
  <c r="O65" i="1" s="1"/>
  <c r="J47" i="1"/>
  <c r="I47" i="1"/>
  <c r="F47" i="1"/>
  <c r="E47" i="1"/>
  <c r="E65" i="1" s="1"/>
  <c r="L43" i="1"/>
  <c r="K43" i="1"/>
  <c r="H43" i="1"/>
  <c r="F43" i="1"/>
  <c r="E43" i="1"/>
  <c r="N42" i="1"/>
  <c r="J42" i="1"/>
  <c r="I42" i="1"/>
  <c r="M42" i="1" s="1"/>
  <c r="G42" i="1"/>
  <c r="O42" i="1" s="1"/>
  <c r="N41" i="1"/>
  <c r="M41" i="1"/>
  <c r="J41" i="1"/>
  <c r="I41" i="1"/>
  <c r="G41" i="1"/>
  <c r="O41" i="1" s="1"/>
  <c r="I40" i="1"/>
  <c r="M40" i="1" s="1"/>
  <c r="M43" i="1" s="1"/>
  <c r="G40" i="1"/>
  <c r="O40" i="1" s="1"/>
  <c r="L37" i="1"/>
  <c r="K37" i="1"/>
  <c r="H37" i="1"/>
  <c r="G37" i="1"/>
  <c r="O36" i="1"/>
  <c r="I36" i="1"/>
  <c r="I37" i="1" s="1"/>
  <c r="F36" i="1"/>
  <c r="E36" i="1"/>
  <c r="M36" i="1" s="1"/>
  <c r="O35" i="1"/>
  <c r="J35" i="1"/>
  <c r="I35" i="1"/>
  <c r="E35" i="1"/>
  <c r="M35" i="1" s="1"/>
  <c r="O34" i="1"/>
  <c r="M34" i="1"/>
  <c r="J34" i="1"/>
  <c r="N34" i="1" s="1"/>
  <c r="I34" i="1"/>
  <c r="O33" i="1"/>
  <c r="N33" i="1"/>
  <c r="M33" i="1"/>
  <c r="J33" i="1"/>
  <c r="I33" i="1"/>
  <c r="L24" i="1"/>
  <c r="K24" i="1"/>
  <c r="H24" i="1"/>
  <c r="F24" i="1"/>
  <c r="E24" i="1"/>
  <c r="N23" i="1"/>
  <c r="M23" i="1"/>
  <c r="J23" i="1"/>
  <c r="I23" i="1"/>
  <c r="G23" i="1"/>
  <c r="O23" i="1" s="1"/>
  <c r="O22" i="1"/>
  <c r="I22" i="1"/>
  <c r="J22" i="1" s="1"/>
  <c r="N22" i="1" s="1"/>
  <c r="G22" i="1"/>
  <c r="N21" i="1"/>
  <c r="M21" i="1"/>
  <c r="J21" i="1"/>
  <c r="I21" i="1"/>
  <c r="G21" i="1"/>
  <c r="O21" i="1" s="1"/>
  <c r="O20" i="1"/>
  <c r="O24" i="1" s="1"/>
  <c r="I20" i="1"/>
  <c r="I24" i="1" s="1"/>
  <c r="G20" i="1"/>
  <c r="L16" i="1"/>
  <c r="K16" i="1"/>
  <c r="I16" i="1"/>
  <c r="H16" i="1"/>
  <c r="G16" i="1"/>
  <c r="F16" i="1"/>
  <c r="E16" i="1"/>
  <c r="O15" i="1"/>
  <c r="M15" i="1"/>
  <c r="J15" i="1"/>
  <c r="N15" i="1" s="1"/>
  <c r="I15" i="1"/>
  <c r="O14" i="1"/>
  <c r="N14" i="1"/>
  <c r="M14" i="1"/>
  <c r="J14" i="1"/>
  <c r="I14" i="1"/>
  <c r="O13" i="1"/>
  <c r="O16" i="1" s="1"/>
  <c r="I13" i="1"/>
  <c r="M13" i="1" s="1"/>
  <c r="M16" i="1" s="1"/>
  <c r="O43" i="1" l="1"/>
  <c r="M37" i="1"/>
  <c r="M50" i="1"/>
  <c r="F65" i="1"/>
  <c r="G24" i="1"/>
  <c r="F35" i="1"/>
  <c r="E37" i="1"/>
  <c r="J40" i="1"/>
  <c r="I65" i="1"/>
  <c r="M48" i="1"/>
  <c r="J13" i="1"/>
  <c r="K114" i="1"/>
  <c r="M20" i="1"/>
  <c r="M24" i="1" s="1"/>
  <c r="M22" i="1"/>
  <c r="O37" i="1"/>
  <c r="J36" i="1"/>
  <c r="J37" i="1" s="1"/>
  <c r="I43" i="1"/>
  <c r="I114" i="1" s="1"/>
  <c r="J65" i="1"/>
  <c r="N50" i="1"/>
  <c r="M52" i="1"/>
  <c r="M54" i="1"/>
  <c r="M56" i="1"/>
  <c r="M58" i="1"/>
  <c r="N60" i="1"/>
  <c r="E114" i="1"/>
  <c r="G43" i="1"/>
  <c r="N47" i="1"/>
  <c r="J20" i="1"/>
  <c r="H114" i="1"/>
  <c r="L114" i="1"/>
  <c r="M47" i="1"/>
  <c r="N52" i="1"/>
  <c r="N56" i="1"/>
  <c r="M112" i="1"/>
  <c r="M62" i="1"/>
  <c r="I112" i="1"/>
  <c r="J70" i="1"/>
  <c r="G72" i="1"/>
  <c r="O72" i="1" s="1"/>
  <c r="O112" i="1" s="1"/>
  <c r="O114" i="1" s="1"/>
  <c r="J74" i="1"/>
  <c r="N74" i="1" s="1"/>
  <c r="G76" i="1"/>
  <c r="O76" i="1" s="1"/>
  <c r="J78" i="1"/>
  <c r="N78" i="1" s="1"/>
  <c r="G80" i="1"/>
  <c r="O80" i="1" s="1"/>
  <c r="J82" i="1"/>
  <c r="N82" i="1" s="1"/>
  <c r="G84" i="1"/>
  <c r="O84" i="1" s="1"/>
  <c r="J86" i="1"/>
  <c r="N86" i="1" s="1"/>
  <c r="G88" i="1"/>
  <c r="O88" i="1" s="1"/>
  <c r="J90" i="1"/>
  <c r="N90" i="1" s="1"/>
  <c r="G92" i="1"/>
  <c r="O92" i="1" s="1"/>
  <c r="J94" i="1"/>
  <c r="N94" i="1" s="1"/>
  <c r="G96" i="1"/>
  <c r="O96" i="1" s="1"/>
  <c r="J98" i="1"/>
  <c r="N98" i="1" s="1"/>
  <c r="G100" i="1"/>
  <c r="O100" i="1" s="1"/>
  <c r="J102" i="1"/>
  <c r="N102" i="1" s="1"/>
  <c r="G104" i="1"/>
  <c r="O104" i="1" s="1"/>
  <c r="J106" i="1"/>
  <c r="N106" i="1" s="1"/>
  <c r="G108" i="1"/>
  <c r="O108" i="1" s="1"/>
  <c r="J110" i="1"/>
  <c r="N110" i="1" s="1"/>
  <c r="G112" i="1" l="1"/>
  <c r="G114" i="1" s="1"/>
  <c r="N70" i="1"/>
  <c r="N112" i="1" s="1"/>
  <c r="J112" i="1"/>
  <c r="N65" i="1"/>
  <c r="N35" i="1"/>
  <c r="F37" i="1"/>
  <c r="F114" i="1" s="1"/>
  <c r="N20" i="1"/>
  <c r="N24" i="1" s="1"/>
  <c r="J24" i="1"/>
  <c r="J43" i="1"/>
  <c r="N40" i="1"/>
  <c r="N43" i="1" s="1"/>
  <c r="M65" i="1"/>
  <c r="M114" i="1" s="1"/>
  <c r="J16" i="1"/>
  <c r="N13" i="1"/>
  <c r="N16" i="1" s="1"/>
  <c r="N36" i="1"/>
  <c r="N37" i="1" l="1"/>
  <c r="N114" i="1" s="1"/>
  <c r="J114" i="1"/>
  <c r="E118" i="1" s="1"/>
</calcChain>
</file>

<file path=xl/sharedStrings.xml><?xml version="1.0" encoding="utf-8"?>
<sst xmlns="http://schemas.openxmlformats.org/spreadsheetml/2006/main" count="426" uniqueCount="172">
  <si>
    <t>BAD DEBT SUMMARY</t>
  </si>
  <si>
    <t>SALIHIN</t>
  </si>
  <si>
    <t xml:space="preserve">REGISTERED COMPANY </t>
  </si>
  <si>
    <t>SUBMISSION</t>
  </si>
  <si>
    <t>JULY</t>
  </si>
  <si>
    <t>NO INV</t>
  </si>
  <si>
    <t>BAD DEBT RELIEF</t>
  </si>
  <si>
    <t xml:space="preserve">BAD DEBT RECOVER </t>
  </si>
  <si>
    <t>BALANCE OUTSTANDING</t>
  </si>
  <si>
    <t>31/7</t>
  </si>
  <si>
    <t>BASE</t>
  </si>
  <si>
    <t>6% GST</t>
  </si>
  <si>
    <t>TOTAL</t>
  </si>
  <si>
    <t>(10-12/2015)</t>
  </si>
  <si>
    <t>MEKA AUTOMOTIVE INDUSTRIES SDN BHD</t>
  </si>
  <si>
    <t>OSMARCO AUTOMOBILE (SARAWAK) SDN BHD</t>
  </si>
  <si>
    <t xml:space="preserve"> INV[00000167]</t>
  </si>
  <si>
    <t xml:space="preserve"> INV[00000168</t>
  </si>
  <si>
    <t>SUB TOTAL</t>
  </si>
  <si>
    <t>OCT</t>
  </si>
  <si>
    <t>31/10</t>
  </si>
  <si>
    <t>(1-3/2016)</t>
  </si>
  <si>
    <t>AIMFORA MULTIMEDIA SDN BHD</t>
  </si>
  <si>
    <t>INV[00000378]</t>
  </si>
  <si>
    <t>SRIJAHAR (M) SDN BHD</t>
  </si>
  <si>
    <t>INV[00000511]</t>
  </si>
  <si>
    <t>WANGSA MAJU MOTOR SDN BHD</t>
  </si>
  <si>
    <t>ESTHALON (M) SDN BHD</t>
  </si>
  <si>
    <t>INV[00000554]</t>
  </si>
  <si>
    <t xml:space="preserve">NOT REGISTERED COMPANY </t>
  </si>
  <si>
    <t>NAM CONSULTING SDN BHD</t>
  </si>
  <si>
    <t>INV[00000498]</t>
  </si>
  <si>
    <t>M-CHANNEL SDN BHD</t>
  </si>
  <si>
    <t>INV[00000522]</t>
  </si>
  <si>
    <t>JEY &amp; AEY TEGUH (M) SDN BHD</t>
  </si>
  <si>
    <t>INV[00000561]</t>
  </si>
  <si>
    <t>TERAS INTERGRASI SDN BHD</t>
  </si>
  <si>
    <t>INV[00000615]</t>
  </si>
  <si>
    <t>JANUARY</t>
  </si>
  <si>
    <t>PERDASAMA NEGERI JOHOR</t>
  </si>
  <si>
    <t>INV[00000589]</t>
  </si>
  <si>
    <t>31/01/2017</t>
  </si>
  <si>
    <t>INISIATIF USAHA SDN BHD</t>
  </si>
  <si>
    <t>INV[00000655]</t>
  </si>
  <si>
    <t>(4-6/2016)</t>
  </si>
  <si>
    <t>SOUTH SEA ENERGY PTE LTD</t>
  </si>
  <si>
    <t>INV[00000705]</t>
  </si>
  <si>
    <t>APR</t>
  </si>
  <si>
    <t>30/4/2017</t>
  </si>
  <si>
    <t>(7-9/2016)</t>
  </si>
  <si>
    <t>MUTIARA MOTORSPORTS SDN BHD</t>
  </si>
  <si>
    <t>INV[00000957]</t>
  </si>
  <si>
    <t>(combined reg dgn xreg comp)</t>
  </si>
  <si>
    <t>RAG CREST HOLDING SDN BHD</t>
  </si>
  <si>
    <t>INV[00000931]</t>
  </si>
  <si>
    <t>EXXERGY RESOURCES SDN BHD</t>
  </si>
  <si>
    <t>INV[00000916]</t>
  </si>
  <si>
    <t>SMR HOLIDAYS SDN BHD</t>
  </si>
  <si>
    <t>INV[00000905]</t>
  </si>
  <si>
    <t>INV[00000906]</t>
  </si>
  <si>
    <t>FOURDEAL RESOURCES SDN BHD</t>
  </si>
  <si>
    <t>INV[00000895]</t>
  </si>
  <si>
    <t>HYT SERVICE &amp; SUPPLY SDN BHD</t>
  </si>
  <si>
    <t>INV[00000847]</t>
  </si>
  <si>
    <t>E-SHOUT SDN BHD</t>
  </si>
  <si>
    <t>INV[00000852]</t>
  </si>
  <si>
    <t>HIDAYAH TRAVEL &amp; TOURS SDN BHD</t>
  </si>
  <si>
    <t>INV[00000839]</t>
  </si>
  <si>
    <t>CASH DEAL SDN BHD</t>
  </si>
  <si>
    <t>INV[00000834]</t>
  </si>
  <si>
    <t>WHOFFAL ENERGY SERVICES SDN BHD</t>
  </si>
  <si>
    <t>INV[00000832]</t>
  </si>
  <si>
    <t>SAYWON SDN BHD</t>
  </si>
  <si>
    <t>INV[00000833]</t>
  </si>
  <si>
    <t>MIRACLE MINING SDN BHD</t>
  </si>
  <si>
    <t>INV[00000828]</t>
  </si>
  <si>
    <t>CAKARA MARITIME SDN BHD</t>
  </si>
  <si>
    <t>INV[00000819]</t>
  </si>
  <si>
    <t>VAS AERO MALAYSIA SDN BHD</t>
  </si>
  <si>
    <t>INV[00000822]</t>
  </si>
  <si>
    <t>DAGANGAN RAKYAT SDN BHD</t>
  </si>
  <si>
    <t>INV[00000823]</t>
  </si>
  <si>
    <t>SOFIMAS SDN BHD</t>
  </si>
  <si>
    <t>INV[00000812]</t>
  </si>
  <si>
    <t>SAZEAN AGRO SDN BHD</t>
  </si>
  <si>
    <t>INV[00000785]</t>
  </si>
  <si>
    <t>DATE INVOICE</t>
  </si>
  <si>
    <t>CLIENT</t>
  </si>
  <si>
    <t>INVOICE NO</t>
  </si>
  <si>
    <t>BASE AMOUNT</t>
  </si>
  <si>
    <t>BAD DEBT</t>
  </si>
  <si>
    <t>(10-12/2016)</t>
  </si>
  <si>
    <t>14.07.2015</t>
  </si>
  <si>
    <t>AGENSI PEKERJAAN QUANTUM  SERVICES SDN BHD</t>
  </si>
  <si>
    <t>30.08.2016</t>
  </si>
  <si>
    <t>ALMAAZ CONFECTIONERY SDN BHD</t>
  </si>
  <si>
    <t>12.10.2015</t>
  </si>
  <si>
    <t>ASIAN PRIMAL SYNERGY SDN BHD</t>
  </si>
  <si>
    <t>01.04.2016</t>
  </si>
  <si>
    <t>AWASIAPI SDN BHD</t>
  </si>
  <si>
    <t>15.06.2016</t>
  </si>
  <si>
    <t>AZURA HOLIDAYS TRAVEL &amp; TOURS SDN BHD</t>
  </si>
  <si>
    <t>10.09.2015</t>
  </si>
  <si>
    <t>CIPTA ASIA WORLDWIDE SDN BHD</t>
  </si>
  <si>
    <t>11.09.2016</t>
  </si>
  <si>
    <t>DEKAD JITU SDN BHD</t>
  </si>
  <si>
    <t>18.06.2015</t>
  </si>
  <si>
    <t>DELTA PERDANA SDN BHD</t>
  </si>
  <si>
    <t>01.04.2015</t>
  </si>
  <si>
    <t>DP EXPERT RESOURCES SDN BHD</t>
  </si>
  <si>
    <t>14.09.2015</t>
  </si>
  <si>
    <t>E TO E TRANSPORTATION PVT LTD</t>
  </si>
  <si>
    <t>04.11.2015</t>
  </si>
  <si>
    <t>EL BOUSFOUR SDN BHD</t>
  </si>
  <si>
    <t>27.07.2016</t>
  </si>
  <si>
    <t>GREEN PARADISE SDN BHD</t>
  </si>
  <si>
    <t>20.10.2015</t>
  </si>
  <si>
    <t>01.09.2015</t>
  </si>
  <si>
    <t>HUSSEIN KHAMIS SDN BHD</t>
  </si>
  <si>
    <t>09.06.2015</t>
  </si>
  <si>
    <t>I-READ ELITE SDN BHD</t>
  </si>
  <si>
    <t>24.06.2016</t>
  </si>
  <si>
    <t>17.05.2016</t>
  </si>
  <si>
    <t>25.08.2015</t>
  </si>
  <si>
    <t>28.12.2015</t>
  </si>
  <si>
    <t>JITU HARTA SDN BHD</t>
  </si>
  <si>
    <t>29.09.2016</t>
  </si>
  <si>
    <t>L-EFFE CORPORATION SDN BHD</t>
  </si>
  <si>
    <t>LAVAND SDN  BHD</t>
  </si>
  <si>
    <t>26.10.2015</t>
  </si>
  <si>
    <t>LE ROSE SDN BHD</t>
  </si>
  <si>
    <t>LIFETIME VENTURES SDN BHD</t>
  </si>
  <si>
    <t>22.10.2015</t>
  </si>
  <si>
    <t>NAIDU TRANS LOGISTIC SDN BHD</t>
  </si>
  <si>
    <t>05.10.2015</t>
  </si>
  <si>
    <t>OSA MEDICAL SDN  BHD</t>
  </si>
  <si>
    <t>07.12.2016</t>
  </si>
  <si>
    <t>PERTUBUHAN SALAM BUDI</t>
  </si>
  <si>
    <t>13.10.2015</t>
  </si>
  <si>
    <t>PETROSCIENTIA SDN BHD</t>
  </si>
  <si>
    <t>19.10.2015</t>
  </si>
  <si>
    <t>SK ENGINEES SDN  BHD</t>
  </si>
  <si>
    <t>09.06.2016</t>
  </si>
  <si>
    <t>18.12.2015</t>
  </si>
  <si>
    <t>SRI JAHAR (M) SDN BHD</t>
  </si>
  <si>
    <t>STABLE LEGACY SDN BHD</t>
  </si>
  <si>
    <t>STOR TAWAKAL SDN BHD</t>
  </si>
  <si>
    <t>SYARIKAT SUHUSIA (SARAWAK) SDN BHD</t>
  </si>
  <si>
    <t>TAILOR DOT COM SDN BHD</t>
  </si>
  <si>
    <t>10.08.2015</t>
  </si>
  <si>
    <t>TRAIL NETWORK SDN BHD</t>
  </si>
  <si>
    <t>12.11.2015</t>
  </si>
  <si>
    <t>UDAT MARINE SDN BHD</t>
  </si>
  <si>
    <t>12.05.2016</t>
  </si>
  <si>
    <t>WILD URBAN SDN BHD</t>
  </si>
  <si>
    <t>20.09.2016</t>
  </si>
  <si>
    <t>ZBM TRADING SDN BHD</t>
  </si>
  <si>
    <t>11.09.2015</t>
  </si>
  <si>
    <t>ZULQEF MEDIC SDN BHD</t>
  </si>
  <si>
    <t>GRAND TOTAL</t>
  </si>
  <si>
    <t>TOTAL BAD DEBT RELIEF AS AT 25.07.2017</t>
  </si>
  <si>
    <t>BAD DEBT RECOVER AS AT 25.07.2017</t>
  </si>
  <si>
    <t>PUSAT KENDERAAN TIONG GUAT KWANG SDN BHD</t>
  </si>
  <si>
    <t>TEH POH TEIK &amp; CO</t>
  </si>
  <si>
    <t>PERNIAGAAN HIAP HOCK SDN BHD</t>
  </si>
  <si>
    <t>PERNIAGAAN BUDI SEJAHTERA SDN BHD</t>
  </si>
  <si>
    <t>WALFOOD INDUSTRY (M) SDN BH</t>
  </si>
  <si>
    <t>DEHEN TRADING &amp; TRANSPORT SDN BHD</t>
  </si>
  <si>
    <t>CS VACATION SDN BHD</t>
  </si>
  <si>
    <t>HUP HENG IMPORT &amp; EXPORT SDN BHD</t>
  </si>
  <si>
    <t>HONG JING TRADING SDN BHD</t>
  </si>
  <si>
    <t>BV MALLS (MALAYSIA) SDN BHD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</si>
</sst>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color rgb="FF33333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rgb="FFCDEDC3"/>
      </right>
      <top/>
      <bottom style="medium">
        <color rgb="FFDAE1E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43" fontId="0" fillId="0" borderId="0" xfId="0" applyNumberFormat="1" applyFill="1"/>
    <xf numFmtId="0" fontId="0" fillId="3" borderId="0" xfId="0" applyFill="1"/>
    <xf numFmtId="43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/>
    <xf numFmtId="0" fontId="2" fillId="0" borderId="0" xfId="0" applyFont="1" applyBorder="1" applyAlignment="1">
      <alignment horizontal="center"/>
    </xf>
    <xf numFmtId="0" fontId="0" fillId="3" borderId="0" xfId="0" applyFill="1" applyBorder="1"/>
    <xf numFmtId="43" fontId="2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2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vertical="center" wrapText="1"/>
    </xf>
    <xf numFmtId="43" fontId="1" fillId="0" borderId="0" xfId="1" applyNumberFormat="1" applyFont="1" applyFill="1" applyBorder="1"/>
    <xf numFmtId="43" fontId="1" fillId="0" borderId="0" xfId="1" applyFont="1" applyFill="1" applyBorder="1"/>
    <xf numFmtId="43" fontId="0" fillId="0" borderId="0" xfId="0" applyNumberFormat="1" applyAlignment="1">
      <alignment vertical="center"/>
    </xf>
    <xf numFmtId="164" fontId="3" fillId="0" borderId="0" xfId="2" applyNumberFormat="1" applyFont="1" applyFill="1" applyBorder="1" applyAlignment="1">
      <alignment horizontal="center" vertical="center" wrapText="1"/>
    </xf>
    <xf numFmtId="43" fontId="3" fillId="0" borderId="0" xfId="2" applyNumberFormat="1" applyFont="1" applyFill="1" applyBorder="1" applyAlignment="1">
      <alignment horizontal="left" vertical="center" wrapText="1"/>
    </xf>
    <xf numFmtId="164" fontId="0" fillId="3" borderId="0" xfId="0" applyNumberFormat="1" applyFill="1"/>
    <xf numFmtId="43" fontId="0" fillId="0" borderId="0" xfId="0" applyNumberFormat="1" applyFill="1" applyAlignment="1">
      <alignment vertical="center"/>
    </xf>
    <xf numFmtId="43" fontId="1" fillId="0" borderId="0" xfId="1" applyFont="1" applyBorder="1"/>
    <xf numFmtId="0" fontId="0" fillId="7" borderId="0" xfId="0" applyFill="1"/>
    <xf numFmtId="0" fontId="2" fillId="7" borderId="0" xfId="0" applyFont="1" applyFill="1" applyAlignment="1">
      <alignment horizontal="center"/>
    </xf>
    <xf numFmtId="43" fontId="2" fillId="7" borderId="1" xfId="0" applyNumberFormat="1" applyFont="1" applyFill="1" applyBorder="1"/>
    <xf numFmtId="43" fontId="1" fillId="0" borderId="0" xfId="1" applyNumberFormat="1" applyFont="1" applyFill="1"/>
    <xf numFmtId="43" fontId="1" fillId="0" borderId="0" xfId="1" applyFont="1" applyFill="1"/>
    <xf numFmtId="43" fontId="1" fillId="0" borderId="0" xfId="1" applyFont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 applyBorder="1"/>
    <xf numFmtId="43" fontId="0" fillId="0" borderId="0" xfId="0" applyNumberFormat="1" applyBorder="1"/>
    <xf numFmtId="41" fontId="0" fillId="0" borderId="0" xfId="0" applyNumberFormat="1" applyBorder="1"/>
    <xf numFmtId="43" fontId="0" fillId="0" borderId="0" xfId="0" applyNumberFormat="1" applyFont="1" applyBorder="1"/>
    <xf numFmtId="41" fontId="0" fillId="0" borderId="0" xfId="0" applyNumberFormat="1"/>
    <xf numFmtId="164" fontId="0" fillId="0" borderId="0" xfId="0" applyNumberFormat="1" applyFill="1"/>
    <xf numFmtId="43" fontId="0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Alignment="1">
      <alignment vertical="center" wrapText="1"/>
    </xf>
    <xf numFmtId="14" fontId="0" fillId="0" borderId="0" xfId="0" applyNumberFormat="1"/>
    <xf numFmtId="0" fontId="0" fillId="5" borderId="0" xfId="0" applyFill="1"/>
    <xf numFmtId="43" fontId="0" fillId="5" borderId="0" xfId="0" applyNumberFormat="1" applyFont="1" applyFill="1" applyBorder="1"/>
    <xf numFmtId="165" fontId="0" fillId="5" borderId="0" xfId="0" applyNumberFormat="1" applyFont="1" applyFill="1" applyBorder="1" applyAlignment="1">
      <alignment vertical="center"/>
    </xf>
    <xf numFmtId="43" fontId="0" fillId="5" borderId="0" xfId="0" applyNumberFormat="1" applyFill="1" applyBorder="1"/>
    <xf numFmtId="41" fontId="0" fillId="5" borderId="0" xfId="0" applyNumberFormat="1" applyFill="1" applyBorder="1"/>
    <xf numFmtId="165" fontId="0" fillId="0" borderId="0" xfId="0" applyNumberFormat="1" applyFont="1" applyBorder="1" applyAlignment="1">
      <alignment vertical="center"/>
    </xf>
    <xf numFmtId="0" fontId="2" fillId="5" borderId="0" xfId="0" applyFont="1" applyFill="1"/>
    <xf numFmtId="43" fontId="2" fillId="5" borderId="2" xfId="0" applyNumberFormat="1" applyFont="1" applyFill="1" applyBorder="1"/>
    <xf numFmtId="43" fontId="0" fillId="5" borderId="0" xfId="0" applyNumberFormat="1" applyFill="1"/>
    <xf numFmtId="0" fontId="2" fillId="9" borderId="0" xfId="0" applyFont="1" applyFill="1"/>
    <xf numFmtId="0" fontId="0" fillId="9" borderId="0" xfId="0" applyFill="1"/>
    <xf numFmtId="43" fontId="2" fillId="9" borderId="2" xfId="0" applyNumberFormat="1" applyFont="1" applyFill="1" applyBorder="1"/>
    <xf numFmtId="164" fontId="0" fillId="5" borderId="0" xfId="0" applyNumberFormat="1" applyFill="1" applyBorder="1"/>
    <xf numFmtId="43" fontId="1" fillId="5" borderId="0" xfId="1" applyFont="1" applyFill="1"/>
    <xf numFmtId="164" fontId="0" fillId="0" borderId="0" xfId="0" applyNumberFormat="1" applyFill="1" applyBorder="1"/>
    <xf numFmtId="0" fontId="2" fillId="8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3" fontId="0" fillId="5" borderId="0" xfId="0" applyNumberFormat="1" applyFill="1" applyAlignment="1">
      <alignment vertical="center"/>
    </xf>
    <xf numFmtId="43" fontId="0" fillId="0" borderId="0" xfId="0" applyNumberFormat="1" applyFont="1" applyFill="1" applyBorder="1"/>
    <xf numFmtId="0" fontId="4" fillId="0" borderId="0" xfId="0" applyFont="1"/>
    <xf numFmtId="0" fontId="4" fillId="10" borderId="3" xfId="0" applyFont="1" applyFill="1" applyBorder="1" applyAlignment="1">
      <alignment horizontal="left" vertical="center" wrapText="1" indent="1"/>
    </xf>
    <xf numFmtId="43" fontId="2" fillId="5" borderId="0" xfId="0" applyNumberFormat="1" applyFont="1" applyFill="1" applyBorder="1"/>
    <xf numFmtId="43" fontId="0" fillId="6" borderId="0" xfId="0" applyNumberFormat="1" applyFill="1" applyAlignment="1">
      <alignment horizontal="center"/>
    </xf>
    <xf numFmtId="43" fontId="1" fillId="0" borderId="0" xfId="1" applyNumberFormat="1" applyFont="1" applyBorder="1"/>
    <xf numFmtId="43" fontId="1" fillId="5" borderId="0" xfId="1" applyNumberFormat="1" applyFont="1" applyFill="1" applyBorder="1"/>
    <xf numFmtId="43" fontId="1" fillId="0" borderId="0" xfId="1" applyNumberFormat="1" applyFont="1" applyBorder="1" applyAlignment="1">
      <alignment vertical="center"/>
    </xf>
    <xf numFmtId="43" fontId="1" fillId="5" borderId="0" xfId="1" applyNumberFormat="1" applyFont="1" applyFill="1" applyBorder="1" applyAlignment="1">
      <alignment vertical="center"/>
    </xf>
    <xf numFmtId="43" fontId="0" fillId="0" borderId="0" xfId="1" applyNumberFormat="1" applyFont="1" applyBorder="1"/>
    <xf numFmtId="43" fontId="0" fillId="0" borderId="0" xfId="0" applyNumberFormat="1" applyFont="1" applyBorder="1" applyAlignment="1">
      <alignment vertical="center"/>
    </xf>
    <xf numFmtId="43" fontId="0" fillId="0" borderId="0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3" fillId="5" borderId="0" xfId="2" applyNumberFormat="1" applyFont="1" applyFill="1" applyBorder="1" applyAlignment="1">
      <alignment horizontal="left" vertical="center" wrapText="1"/>
    </xf>
    <xf numFmtId="43" fontId="0" fillId="11" borderId="0" xfId="0" applyNumberFormat="1" applyFill="1" applyBorder="1"/>
    <xf numFmtId="43" fontId="2" fillId="11" borderId="0" xfId="0" applyNumberFormat="1" applyFont="1" applyFill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161925</xdr:rowOff>
    </xdr:from>
    <xdr:to>
      <xdr:col>8</xdr:col>
      <xdr:colOff>328613</xdr:colOff>
      <xdr:row>3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61925"/>
          <a:ext cx="12334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161925</xdr:rowOff>
    </xdr:from>
    <xdr:to>
      <xdr:col>8</xdr:col>
      <xdr:colOff>328613</xdr:colOff>
      <xdr:row>3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61925"/>
          <a:ext cx="123348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view="pageBreakPreview" topLeftCell="A41" zoomScale="80" zoomScaleNormal="90" zoomScaleSheetLayoutView="80" workbookViewId="0">
      <selection activeCell="C41" sqref="C41"/>
    </sheetView>
  </sheetViews>
  <sheetFormatPr defaultRowHeight="15" x14ac:dyDescent="0.25"/>
  <cols>
    <col min="1" max="1" width="12.28515625" customWidth="1"/>
    <col min="2" max="2" width="15.7109375" customWidth="1"/>
    <col min="3" max="3" width="36.7109375" customWidth="1"/>
    <col min="4" max="4" width="16.140625" customWidth="1"/>
    <col min="5" max="5" width="16.5703125" customWidth="1"/>
    <col min="6" max="6" width="13.7109375" customWidth="1"/>
    <col min="7" max="7" width="14.5703125" customWidth="1"/>
    <col min="8" max="8" width="0.7109375" style="3" customWidth="1"/>
    <col min="9" max="9" width="13.7109375" style="4" customWidth="1"/>
    <col min="10" max="11" width="14.7109375" customWidth="1"/>
    <col min="12" max="12" width="0.85546875" style="3" customWidth="1"/>
    <col min="13" max="13" width="13.28515625" customWidth="1"/>
    <col min="14" max="14" width="15.140625" customWidth="1"/>
    <col min="15" max="15" width="13.140625" customWidth="1"/>
  </cols>
  <sheetData>
    <row r="1" spans="1:15" x14ac:dyDescent="0.25">
      <c r="G1" s="1"/>
      <c r="H1" s="1"/>
      <c r="I1" s="2"/>
      <c r="J1" s="1"/>
      <c r="K1" s="1"/>
      <c r="L1" s="1"/>
      <c r="M1" s="1"/>
    </row>
    <row r="2" spans="1:15" x14ac:dyDescent="0.25">
      <c r="G2" s="1"/>
      <c r="H2" s="1"/>
      <c r="I2" s="2"/>
      <c r="J2" s="1"/>
      <c r="K2" s="1"/>
      <c r="L2" s="1"/>
      <c r="M2" s="1"/>
    </row>
    <row r="3" spans="1:15" x14ac:dyDescent="0.25">
      <c r="G3" s="1"/>
      <c r="H3" s="1"/>
      <c r="I3" s="2"/>
      <c r="J3" s="1"/>
      <c r="K3" s="1"/>
      <c r="L3" s="1"/>
      <c r="M3" s="1"/>
    </row>
    <row r="4" spans="1:15" x14ac:dyDescent="0.25">
      <c r="G4" s="1"/>
      <c r="H4" s="1"/>
      <c r="I4" s="2"/>
      <c r="J4" s="1"/>
      <c r="K4" s="1"/>
      <c r="L4" s="1"/>
      <c r="M4" s="1"/>
    </row>
    <row r="5" spans="1:15" x14ac:dyDescent="0.25">
      <c r="C5" s="60" t="s">
        <v>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x14ac:dyDescent="0.25">
      <c r="C6" s="60" t="s">
        <v>1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x14ac:dyDescent="0.25">
      <c r="G7" s="1"/>
      <c r="H7" s="1"/>
      <c r="I7" s="2"/>
      <c r="J7" s="1"/>
      <c r="K7" s="1"/>
      <c r="L7" s="1"/>
      <c r="M7" s="1"/>
    </row>
    <row r="8" spans="1:15" x14ac:dyDescent="0.25">
      <c r="C8" s="61" t="s">
        <v>2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x14ac:dyDescent="0.25">
      <c r="C9" t="s">
        <v>3</v>
      </c>
    </row>
    <row r="10" spans="1:15" x14ac:dyDescent="0.25">
      <c r="A10" s="5" t="s">
        <v>4</v>
      </c>
      <c r="B10" s="5"/>
      <c r="D10" s="6" t="s">
        <v>5</v>
      </c>
      <c r="E10" s="57" t="s">
        <v>6</v>
      </c>
      <c r="F10" s="57"/>
      <c r="G10" s="57"/>
      <c r="I10" s="58" t="s">
        <v>7</v>
      </c>
      <c r="J10" s="58"/>
      <c r="K10" s="58"/>
      <c r="M10" s="59" t="s">
        <v>8</v>
      </c>
      <c r="N10" s="59"/>
      <c r="O10" s="59"/>
    </row>
    <row r="11" spans="1:15" x14ac:dyDescent="0.25">
      <c r="A11" s="7" t="s">
        <v>9</v>
      </c>
      <c r="B11" s="7"/>
      <c r="E11" s="8" t="s">
        <v>10</v>
      </c>
      <c r="F11" s="8" t="s">
        <v>11</v>
      </c>
      <c r="G11" s="8" t="s">
        <v>12</v>
      </c>
      <c r="H11" s="9"/>
      <c r="I11" s="10" t="s">
        <v>10</v>
      </c>
      <c r="J11" s="8" t="s">
        <v>11</v>
      </c>
      <c r="K11" s="8" t="s">
        <v>12</v>
      </c>
      <c r="M11" s="8" t="s">
        <v>10</v>
      </c>
      <c r="N11" s="8" t="s">
        <v>11</v>
      </c>
      <c r="O11" s="8" t="s">
        <v>12</v>
      </c>
    </row>
    <row r="12" spans="1:15" x14ac:dyDescent="0.25">
      <c r="A12" t="s">
        <v>13</v>
      </c>
      <c r="C12" s="11"/>
      <c r="D12" s="12"/>
      <c r="E12" s="13"/>
      <c r="F12" s="13"/>
      <c r="G12" s="14"/>
      <c r="H12" s="9"/>
      <c r="I12" s="15"/>
      <c r="J12" s="16"/>
      <c r="K12" s="16"/>
      <c r="M12" s="17"/>
      <c r="N12" s="17"/>
      <c r="O12" s="17"/>
    </row>
    <row r="13" spans="1:15" ht="30" x14ac:dyDescent="0.25">
      <c r="C13" s="11" t="s">
        <v>14</v>
      </c>
      <c r="D13" s="11"/>
      <c r="E13" s="18">
        <v>16685</v>
      </c>
      <c r="F13" s="18">
        <v>1001.1</v>
      </c>
      <c r="G13" s="14">
        <v>17686.099999999999</v>
      </c>
      <c r="H13" s="9"/>
      <c r="I13" s="19">
        <f>K13/1.06</f>
        <v>0</v>
      </c>
      <c r="J13" s="13">
        <f>K13-I13</f>
        <v>0</v>
      </c>
      <c r="K13" s="13">
        <v>0</v>
      </c>
      <c r="L13" s="20"/>
      <c r="M13" s="17">
        <f>E13-I13</f>
        <v>16685</v>
      </c>
      <c r="N13" s="21">
        <f>F13-J13</f>
        <v>1001.1</v>
      </c>
      <c r="O13" s="21">
        <f>G13-K13</f>
        <v>17686.099999999999</v>
      </c>
    </row>
    <row r="14" spans="1:15" ht="30" x14ac:dyDescent="0.25">
      <c r="C14" s="11" t="s">
        <v>15</v>
      </c>
      <c r="D14" s="12" t="s">
        <v>16</v>
      </c>
      <c r="E14" s="13">
        <v>9700</v>
      </c>
      <c r="F14" s="13">
        <v>582</v>
      </c>
      <c r="G14" s="14">
        <v>10282</v>
      </c>
      <c r="H14" s="9"/>
      <c r="I14" s="19">
        <f t="shared" ref="I14:I15" si="0">K14/1.06</f>
        <v>0</v>
      </c>
      <c r="J14" s="13">
        <f t="shared" ref="J14:J15" si="1">K14-I14</f>
        <v>0</v>
      </c>
      <c r="K14" s="22">
        <v>0</v>
      </c>
      <c r="M14" s="17">
        <f t="shared" ref="M14:O15" si="2">E14-I14</f>
        <v>9700</v>
      </c>
      <c r="N14" s="21">
        <f t="shared" si="2"/>
        <v>582</v>
      </c>
      <c r="O14" s="21">
        <f t="shared" si="2"/>
        <v>10282</v>
      </c>
    </row>
    <row r="15" spans="1:15" ht="30" x14ac:dyDescent="0.25">
      <c r="C15" s="11" t="s">
        <v>15</v>
      </c>
      <c r="D15" s="12" t="s">
        <v>17</v>
      </c>
      <c r="E15" s="13">
        <v>9700</v>
      </c>
      <c r="F15" s="13">
        <v>582</v>
      </c>
      <c r="G15" s="14">
        <v>10282</v>
      </c>
      <c r="H15" s="9"/>
      <c r="I15" s="19">
        <f t="shared" si="0"/>
        <v>0</v>
      </c>
      <c r="J15" s="13">
        <f t="shared" si="1"/>
        <v>0</v>
      </c>
      <c r="K15" s="22">
        <v>0</v>
      </c>
      <c r="M15" s="17">
        <f t="shared" si="2"/>
        <v>9700</v>
      </c>
      <c r="N15" s="21">
        <f t="shared" si="2"/>
        <v>582</v>
      </c>
      <c r="O15" s="21">
        <f t="shared" si="2"/>
        <v>10282</v>
      </c>
    </row>
    <row r="16" spans="1:15" s="23" customFormat="1" ht="15.75" thickBot="1" x14ac:dyDescent="0.3">
      <c r="C16" s="24" t="s">
        <v>18</v>
      </c>
      <c r="D16" s="24"/>
      <c r="E16" s="25">
        <f>SUM(E12:E15)</f>
        <v>36085</v>
      </c>
      <c r="F16" s="25">
        <f t="shared" ref="F16:O16" si="3">SUM(F12:F15)</f>
        <v>2165.1</v>
      </c>
      <c r="G16" s="25">
        <f t="shared" si="3"/>
        <v>38250.1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36085</v>
      </c>
      <c r="N16" s="25">
        <f t="shared" si="3"/>
        <v>2165.1</v>
      </c>
      <c r="O16" s="25">
        <f t="shared" si="3"/>
        <v>38250.1</v>
      </c>
    </row>
    <row r="17" spans="1:15" ht="15.75" thickTop="1" x14ac:dyDescent="0.25">
      <c r="M17" s="4"/>
    </row>
    <row r="18" spans="1:15" x14ac:dyDescent="0.25">
      <c r="A18" s="5" t="s">
        <v>19</v>
      </c>
      <c r="B18" s="5"/>
    </row>
    <row r="19" spans="1:15" x14ac:dyDescent="0.25">
      <c r="A19" t="s">
        <v>20</v>
      </c>
      <c r="C19" s="11"/>
      <c r="D19" s="12"/>
      <c r="E19" s="13"/>
      <c r="F19" s="13"/>
      <c r="G19" s="13"/>
      <c r="I19" s="26"/>
      <c r="J19" s="27"/>
      <c r="K19" s="27"/>
      <c r="M19" s="22"/>
      <c r="N19" s="22"/>
      <c r="O19" s="22"/>
    </row>
    <row r="20" spans="1:15" x14ac:dyDescent="0.25">
      <c r="A20" t="s">
        <v>21</v>
      </c>
      <c r="C20" s="11" t="s">
        <v>22</v>
      </c>
      <c r="D20" s="12" t="s">
        <v>23</v>
      </c>
      <c r="E20" s="13">
        <v>1735</v>
      </c>
      <c r="F20" s="13">
        <v>104.1</v>
      </c>
      <c r="G20" s="13">
        <f t="shared" ref="G20:G23" si="4">SUM(E20:F20)</f>
        <v>1839.1</v>
      </c>
      <c r="I20" s="26">
        <f>K20/1.06</f>
        <v>0</v>
      </c>
      <c r="J20" s="27">
        <f>K20-I20</f>
        <v>0</v>
      </c>
      <c r="K20" s="27">
        <v>0</v>
      </c>
      <c r="M20" s="22">
        <f>E20-I20</f>
        <v>1735</v>
      </c>
      <c r="N20" s="22">
        <f>F20-J20</f>
        <v>104.1</v>
      </c>
      <c r="O20" s="22">
        <f>G20-K20</f>
        <v>1839.1</v>
      </c>
    </row>
    <row r="21" spans="1:15" x14ac:dyDescent="0.25">
      <c r="C21" s="11" t="s">
        <v>24</v>
      </c>
      <c r="D21" s="12" t="s">
        <v>25</v>
      </c>
      <c r="E21" s="13">
        <v>1435</v>
      </c>
      <c r="F21" s="13">
        <v>86.1</v>
      </c>
      <c r="G21" s="13">
        <f t="shared" si="4"/>
        <v>1521.1</v>
      </c>
      <c r="I21" s="26">
        <f t="shared" ref="I21:I23" si="5">K21/1.06</f>
        <v>0</v>
      </c>
      <c r="J21" s="27">
        <f t="shared" ref="J21:J23" si="6">K21-I21</f>
        <v>0</v>
      </c>
      <c r="K21" s="13">
        <v>0</v>
      </c>
      <c r="M21" s="22">
        <f t="shared" ref="M21:O23" si="7">E21-I21</f>
        <v>1435</v>
      </c>
      <c r="N21" s="22">
        <f t="shared" si="7"/>
        <v>86.1</v>
      </c>
      <c r="O21" s="22">
        <f t="shared" si="7"/>
        <v>1521.1</v>
      </c>
    </row>
    <row r="22" spans="1:15" x14ac:dyDescent="0.25">
      <c r="C22" s="11" t="s">
        <v>26</v>
      </c>
      <c r="D22" s="12"/>
      <c r="E22" s="13">
        <v>7075.47</v>
      </c>
      <c r="F22" s="13">
        <v>424.53</v>
      </c>
      <c r="G22" s="13">
        <f t="shared" si="4"/>
        <v>7500</v>
      </c>
      <c r="I22" s="26">
        <f t="shared" si="5"/>
        <v>7075.4716981132069</v>
      </c>
      <c r="J22" s="27">
        <f t="shared" si="6"/>
        <v>424.52830188679309</v>
      </c>
      <c r="K22" s="13">
        <v>7500</v>
      </c>
      <c r="M22" s="22">
        <f t="shared" si="7"/>
        <v>-1.698113206657581E-3</v>
      </c>
      <c r="N22" s="22">
        <f t="shared" si="7"/>
        <v>1.6981132068849547E-3</v>
      </c>
      <c r="O22" s="22">
        <f t="shared" si="7"/>
        <v>0</v>
      </c>
    </row>
    <row r="23" spans="1:15" x14ac:dyDescent="0.25">
      <c r="C23" s="11" t="s">
        <v>27</v>
      </c>
      <c r="D23" s="12" t="s">
        <v>28</v>
      </c>
      <c r="E23" s="13">
        <v>4085</v>
      </c>
      <c r="F23" s="13">
        <v>245.1</v>
      </c>
      <c r="G23" s="13">
        <f t="shared" si="4"/>
        <v>4330.1000000000004</v>
      </c>
      <c r="I23" s="26">
        <f t="shared" si="5"/>
        <v>0</v>
      </c>
      <c r="J23" s="27">
        <f t="shared" si="6"/>
        <v>0</v>
      </c>
      <c r="K23" s="13">
        <v>0</v>
      </c>
      <c r="M23" s="22">
        <f t="shared" si="7"/>
        <v>4085</v>
      </c>
      <c r="N23" s="22">
        <f t="shared" si="7"/>
        <v>245.1</v>
      </c>
      <c r="O23" s="22">
        <f t="shared" si="7"/>
        <v>4330.1000000000004</v>
      </c>
    </row>
    <row r="24" spans="1:15" s="23" customFormat="1" ht="15.75" thickBot="1" x14ac:dyDescent="0.3">
      <c r="C24" s="24" t="s">
        <v>18</v>
      </c>
      <c r="D24" s="24"/>
      <c r="E24" s="25">
        <f>SUM(E19:E23)</f>
        <v>14330.470000000001</v>
      </c>
      <c r="F24" s="25">
        <f t="shared" ref="F24:O24" si="8">SUM(F19:F23)</f>
        <v>859.83</v>
      </c>
      <c r="G24" s="25">
        <f t="shared" si="8"/>
        <v>15190.300000000001</v>
      </c>
      <c r="H24" s="25">
        <f t="shared" si="8"/>
        <v>0</v>
      </c>
      <c r="I24" s="25">
        <f t="shared" si="8"/>
        <v>7075.4716981132069</v>
      </c>
      <c r="J24" s="25">
        <f t="shared" si="8"/>
        <v>424.52830188679309</v>
      </c>
      <c r="K24" s="25">
        <f t="shared" si="8"/>
        <v>7500</v>
      </c>
      <c r="L24" s="25">
        <f t="shared" si="8"/>
        <v>0</v>
      </c>
      <c r="M24" s="25">
        <f t="shared" si="8"/>
        <v>7254.9983018867933</v>
      </c>
      <c r="N24" s="25">
        <f t="shared" si="8"/>
        <v>435.30169811320684</v>
      </c>
      <c r="O24" s="25">
        <f t="shared" si="8"/>
        <v>7690.3</v>
      </c>
    </row>
    <row r="25" spans="1:15" ht="15.75" thickTop="1" x14ac:dyDescent="0.25">
      <c r="E25" s="22"/>
      <c r="F25" s="22"/>
      <c r="G25" s="22"/>
      <c r="I25" s="26"/>
      <c r="J25" s="27"/>
      <c r="K25" s="27"/>
      <c r="M25" s="22"/>
      <c r="N25" s="22"/>
      <c r="O25" s="22"/>
    </row>
    <row r="26" spans="1:15" ht="15.75" customHeight="1" x14ac:dyDescent="0.25"/>
    <row r="27" spans="1:15" x14ac:dyDescent="0.25">
      <c r="C27" s="56" t="s">
        <v>29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x14ac:dyDescent="0.25">
      <c r="C28" t="s">
        <v>3</v>
      </c>
    </row>
    <row r="29" spans="1:15" x14ac:dyDescent="0.25">
      <c r="A29" s="5"/>
      <c r="B29" s="5"/>
      <c r="E29" s="57" t="s">
        <v>6</v>
      </c>
      <c r="F29" s="57"/>
      <c r="G29" s="57"/>
      <c r="I29" s="58" t="s">
        <v>7</v>
      </c>
      <c r="J29" s="58"/>
      <c r="K29" s="58"/>
      <c r="M29" s="59" t="s">
        <v>8</v>
      </c>
      <c r="N29" s="59"/>
      <c r="O29" s="59"/>
    </row>
    <row r="30" spans="1:15" x14ac:dyDescent="0.25">
      <c r="A30" s="7"/>
      <c r="B30" s="7"/>
      <c r="E30" s="8" t="s">
        <v>10</v>
      </c>
      <c r="F30" s="8" t="s">
        <v>11</v>
      </c>
      <c r="G30" s="8" t="s">
        <v>12</v>
      </c>
      <c r="I30" s="10" t="s">
        <v>10</v>
      </c>
      <c r="J30" s="8" t="s">
        <v>11</v>
      </c>
      <c r="K30" s="8" t="s">
        <v>12</v>
      </c>
      <c r="M30" s="8" t="s">
        <v>10</v>
      </c>
      <c r="N30" s="8" t="s">
        <v>11</v>
      </c>
      <c r="O30" s="8" t="s">
        <v>12</v>
      </c>
    </row>
    <row r="31" spans="1:15" x14ac:dyDescent="0.25">
      <c r="J31" s="28"/>
      <c r="K31" s="28"/>
    </row>
    <row r="32" spans="1:15" x14ac:dyDescent="0.25">
      <c r="A32" s="5" t="s">
        <v>19</v>
      </c>
      <c r="B32" s="5"/>
      <c r="E32" s="22"/>
      <c r="F32" s="22"/>
      <c r="G32" s="22"/>
      <c r="M32" s="22"/>
      <c r="N32" s="22"/>
      <c r="O32" s="22"/>
    </row>
    <row r="33" spans="1:16" x14ac:dyDescent="0.25">
      <c r="A33" t="s">
        <v>20</v>
      </c>
      <c r="C33" s="11" t="s">
        <v>30</v>
      </c>
      <c r="D33" s="12" t="s">
        <v>31</v>
      </c>
      <c r="E33" s="28">
        <v>1185</v>
      </c>
      <c r="F33" s="29">
        <v>71.099999999999994</v>
      </c>
      <c r="G33" s="28">
        <v>1256.0999999999999</v>
      </c>
      <c r="I33" s="26">
        <f>K33/1.06</f>
        <v>0</v>
      </c>
      <c r="J33" s="27">
        <f>K33-I33</f>
        <v>0</v>
      </c>
      <c r="K33" s="27">
        <v>0</v>
      </c>
      <c r="M33" s="28">
        <f>E33-I33</f>
        <v>1185</v>
      </c>
      <c r="N33" s="28">
        <f>F33-J33</f>
        <v>71.099999999999994</v>
      </c>
      <c r="O33" s="28">
        <f>G33-K33</f>
        <v>1256.0999999999999</v>
      </c>
    </row>
    <row r="34" spans="1:16" x14ac:dyDescent="0.25">
      <c r="A34" t="s">
        <v>21</v>
      </c>
      <c r="C34" s="11" t="s">
        <v>32</v>
      </c>
      <c r="D34" s="12" t="s">
        <v>33</v>
      </c>
      <c r="E34" s="28">
        <v>1185</v>
      </c>
      <c r="F34" s="29">
        <v>71.099999999999994</v>
      </c>
      <c r="G34" s="28">
        <v>1256.0999999999999</v>
      </c>
      <c r="I34" s="26">
        <f t="shared" ref="I34:I36" si="9">K34/1.06</f>
        <v>0</v>
      </c>
      <c r="J34" s="27">
        <f t="shared" ref="J34:J36" si="10">K34-I34</f>
        <v>0</v>
      </c>
      <c r="K34" s="27">
        <v>0</v>
      </c>
      <c r="M34" s="28">
        <f t="shared" ref="M34:O36" si="11">E34-I34</f>
        <v>1185</v>
      </c>
      <c r="N34" s="28">
        <f t="shared" si="11"/>
        <v>71.099999999999994</v>
      </c>
      <c r="O34" s="28">
        <f t="shared" si="11"/>
        <v>1256.0999999999999</v>
      </c>
    </row>
    <row r="35" spans="1:16" x14ac:dyDescent="0.25">
      <c r="C35" s="11" t="s">
        <v>34</v>
      </c>
      <c r="D35" s="12" t="s">
        <v>35</v>
      </c>
      <c r="E35" s="28">
        <f>G35/1.06</f>
        <v>1734.9999999999998</v>
      </c>
      <c r="F35" s="29">
        <f>G35-E35</f>
        <v>104.10000000000014</v>
      </c>
      <c r="G35" s="28">
        <v>1839.1</v>
      </c>
      <c r="I35" s="26">
        <f t="shared" si="9"/>
        <v>141.60377358490564</v>
      </c>
      <c r="J35" s="54">
        <f t="shared" si="10"/>
        <v>8.4962264150943554</v>
      </c>
      <c r="K35" s="27">
        <v>150.1</v>
      </c>
      <c r="M35" s="28">
        <f t="shared" si="11"/>
        <v>1593.3962264150941</v>
      </c>
      <c r="N35" s="28">
        <f t="shared" si="11"/>
        <v>95.603773584905781</v>
      </c>
      <c r="O35" s="28">
        <f t="shared" si="11"/>
        <v>1689</v>
      </c>
      <c r="P35" s="4"/>
    </row>
    <row r="36" spans="1:16" x14ac:dyDescent="0.25">
      <c r="C36" s="11" t="s">
        <v>36</v>
      </c>
      <c r="D36" s="12" t="s">
        <v>37</v>
      </c>
      <c r="E36" s="28">
        <f>G36/1.06</f>
        <v>8689.6226415094334</v>
      </c>
      <c r="F36" s="29">
        <f>G36-E36</f>
        <v>521.37735849056662</v>
      </c>
      <c r="G36" s="28">
        <v>9211</v>
      </c>
      <c r="I36" s="26">
        <f t="shared" si="9"/>
        <v>2830.1886792452829</v>
      </c>
      <c r="J36" s="54">
        <f t="shared" si="10"/>
        <v>169.81132075471714</v>
      </c>
      <c r="K36" s="27">
        <v>3000</v>
      </c>
      <c r="M36" s="28">
        <f t="shared" si="11"/>
        <v>5859.433962264151</v>
      </c>
      <c r="N36" s="28">
        <f t="shared" si="11"/>
        <v>351.56603773584948</v>
      </c>
      <c r="O36" s="28">
        <f t="shared" si="11"/>
        <v>6211</v>
      </c>
    </row>
    <row r="37" spans="1:16" s="23" customFormat="1" ht="15.75" thickBot="1" x14ac:dyDescent="0.3">
      <c r="C37" s="24" t="s">
        <v>18</v>
      </c>
      <c r="D37" s="24"/>
      <c r="E37" s="25">
        <f>SUM(E33:E36)</f>
        <v>12794.622641509433</v>
      </c>
      <c r="F37" s="25">
        <f t="shared" ref="F37:O37" si="12">SUM(F33:F36)</f>
        <v>767.6773584905668</v>
      </c>
      <c r="G37" s="25">
        <f t="shared" si="12"/>
        <v>13562.3</v>
      </c>
      <c r="H37" s="25">
        <f t="shared" si="12"/>
        <v>0</v>
      </c>
      <c r="I37" s="25">
        <f t="shared" si="12"/>
        <v>2971.7924528301883</v>
      </c>
      <c r="J37" s="25">
        <f t="shared" si="12"/>
        <v>178.3075471698115</v>
      </c>
      <c r="K37" s="25">
        <f t="shared" si="12"/>
        <v>3150.1</v>
      </c>
      <c r="L37" s="25">
        <f t="shared" si="12"/>
        <v>0</v>
      </c>
      <c r="M37" s="25">
        <f t="shared" si="12"/>
        <v>9822.8301886792451</v>
      </c>
      <c r="N37" s="25">
        <f t="shared" si="12"/>
        <v>589.36981132075528</v>
      </c>
      <c r="O37" s="25">
        <f t="shared" si="12"/>
        <v>10412.200000000001</v>
      </c>
    </row>
    <row r="38" spans="1:16" ht="15.75" thickTop="1" x14ac:dyDescent="0.25">
      <c r="C38" s="30"/>
      <c r="D38" s="30"/>
      <c r="E38" s="31"/>
      <c r="F38" s="31"/>
      <c r="G38" s="31"/>
      <c r="I38" s="32"/>
      <c r="J38" s="33"/>
      <c r="K38" s="33"/>
      <c r="M38" s="31"/>
      <c r="N38" s="31"/>
      <c r="O38" s="31"/>
    </row>
    <row r="39" spans="1:16" x14ac:dyDescent="0.25">
      <c r="A39" s="5" t="s">
        <v>38</v>
      </c>
      <c r="B39" s="5"/>
      <c r="C39" s="30"/>
      <c r="D39" s="30"/>
      <c r="E39" s="31"/>
      <c r="F39" s="31"/>
      <c r="G39" s="31"/>
      <c r="I39" s="32"/>
      <c r="J39" s="33"/>
      <c r="K39" s="33"/>
      <c r="M39" s="31"/>
      <c r="N39" s="31"/>
      <c r="O39" s="31"/>
    </row>
    <row r="40" spans="1:16" x14ac:dyDescent="0.25">
      <c r="A40">
        <v>2017</v>
      </c>
      <c r="C40" s="11" t="s">
        <v>39</v>
      </c>
      <c r="D40" s="12" t="s">
        <v>40</v>
      </c>
      <c r="E40" s="13">
        <v>1130</v>
      </c>
      <c r="F40" s="13">
        <v>67.8</v>
      </c>
      <c r="G40" s="34">
        <f>SUM(E40:F40)</f>
        <v>1197.8</v>
      </c>
      <c r="I40" s="4">
        <f>K40/1.06</f>
        <v>0</v>
      </c>
      <c r="J40" s="35">
        <f>K40-I40</f>
        <v>0</v>
      </c>
      <c r="K40" s="35">
        <v>0</v>
      </c>
      <c r="M40" s="13">
        <f>E40-I40</f>
        <v>1130</v>
      </c>
      <c r="N40" s="13">
        <f>F40-J40</f>
        <v>67.8</v>
      </c>
      <c r="O40" s="13">
        <f>G40-K40</f>
        <v>1197.8</v>
      </c>
    </row>
    <row r="41" spans="1:16" x14ac:dyDescent="0.25">
      <c r="A41" t="s">
        <v>41</v>
      </c>
      <c r="C41" s="11" t="s">
        <v>42</v>
      </c>
      <c r="D41" s="12" t="s">
        <v>43</v>
      </c>
      <c r="E41" s="13">
        <v>1185</v>
      </c>
      <c r="F41" s="13">
        <v>71.099999999999994</v>
      </c>
      <c r="G41" s="34">
        <f>SUM(E41:F41)</f>
        <v>1256.0999999999999</v>
      </c>
      <c r="I41" s="4">
        <f t="shared" ref="I41:I42" si="13">K41/1.06</f>
        <v>0</v>
      </c>
      <c r="J41" s="35">
        <f t="shared" ref="J41:J42" si="14">K41-I41</f>
        <v>0</v>
      </c>
      <c r="K41" s="36">
        <v>0</v>
      </c>
      <c r="M41" s="13">
        <f t="shared" ref="M41:O42" si="15">E41-I41</f>
        <v>1185</v>
      </c>
      <c r="N41" s="13">
        <f t="shared" si="15"/>
        <v>71.099999999999994</v>
      </c>
      <c r="O41" s="13">
        <f t="shared" si="15"/>
        <v>1256.0999999999999</v>
      </c>
    </row>
    <row r="42" spans="1:16" x14ac:dyDescent="0.25">
      <c r="A42" t="s">
        <v>44</v>
      </c>
      <c r="C42" s="11" t="s">
        <v>45</v>
      </c>
      <c r="D42" s="12" t="s">
        <v>46</v>
      </c>
      <c r="E42" s="13">
        <v>4470</v>
      </c>
      <c r="F42" s="13">
        <v>268.2</v>
      </c>
      <c r="G42" s="34">
        <f>SUM(E42:F42)</f>
        <v>4738.2</v>
      </c>
      <c r="I42" s="4">
        <f t="shared" si="13"/>
        <v>0</v>
      </c>
      <c r="J42" s="35">
        <f t="shared" si="14"/>
        <v>0</v>
      </c>
      <c r="K42" s="35">
        <v>0</v>
      </c>
      <c r="M42" s="13">
        <f t="shared" si="15"/>
        <v>4470</v>
      </c>
      <c r="N42" s="13">
        <f t="shared" si="15"/>
        <v>268.2</v>
      </c>
      <c r="O42" s="13">
        <f t="shared" si="15"/>
        <v>4738.2</v>
      </c>
    </row>
    <row r="43" spans="1:16" s="23" customFormat="1" ht="15.75" thickBot="1" x14ac:dyDescent="0.3">
      <c r="C43" s="24" t="s">
        <v>18</v>
      </c>
      <c r="D43" s="24"/>
      <c r="E43" s="25">
        <f>SUM(E40:E42)</f>
        <v>6785</v>
      </c>
      <c r="F43" s="25">
        <f t="shared" ref="F43:O43" si="16">SUM(F40:F42)</f>
        <v>407.09999999999997</v>
      </c>
      <c r="G43" s="25">
        <f t="shared" si="16"/>
        <v>7192.0999999999995</v>
      </c>
      <c r="H43" s="25">
        <f t="shared" si="16"/>
        <v>0</v>
      </c>
      <c r="I43" s="25">
        <f t="shared" si="16"/>
        <v>0</v>
      </c>
      <c r="J43" s="25">
        <f t="shared" si="16"/>
        <v>0</v>
      </c>
      <c r="K43" s="25">
        <f t="shared" si="16"/>
        <v>0</v>
      </c>
      <c r="L43" s="25">
        <f t="shared" si="16"/>
        <v>0</v>
      </c>
      <c r="M43" s="25">
        <f t="shared" si="16"/>
        <v>6785</v>
      </c>
      <c r="N43" s="25">
        <f t="shared" si="16"/>
        <v>407.09999999999997</v>
      </c>
      <c r="O43" s="25">
        <f t="shared" si="16"/>
        <v>7192.0999999999995</v>
      </c>
    </row>
    <row r="44" spans="1:16" ht="15.75" thickTop="1" x14ac:dyDescent="0.25">
      <c r="C44" s="30"/>
      <c r="D44" s="30"/>
      <c r="E44" s="31"/>
      <c r="F44" s="31"/>
      <c r="G44" s="31"/>
      <c r="I44" s="32"/>
      <c r="J44" s="33"/>
      <c r="K44" s="33"/>
      <c r="M44" s="31"/>
      <c r="N44" s="31"/>
      <c r="O44" s="31"/>
    </row>
    <row r="45" spans="1:16" x14ac:dyDescent="0.25">
      <c r="A45" s="5" t="s">
        <v>47</v>
      </c>
      <c r="B45" s="5"/>
      <c r="C45" s="30"/>
      <c r="D45" s="30"/>
      <c r="E45" s="31"/>
      <c r="F45" s="31"/>
      <c r="G45" s="31"/>
      <c r="I45" s="32"/>
      <c r="J45" s="33"/>
      <c r="K45" s="33"/>
      <c r="M45" s="31"/>
      <c r="N45" s="31"/>
      <c r="O45" s="31"/>
    </row>
    <row r="46" spans="1:16" x14ac:dyDescent="0.25">
      <c r="A46" t="s">
        <v>48</v>
      </c>
      <c r="C46" s="34"/>
      <c r="D46" s="37"/>
      <c r="E46" s="34"/>
      <c r="F46" s="34"/>
      <c r="G46" s="34"/>
      <c r="I46" s="32"/>
      <c r="J46" s="33"/>
      <c r="K46" s="33"/>
      <c r="M46" s="33"/>
      <c r="N46" s="33"/>
      <c r="O46" s="33">
        <v>0</v>
      </c>
    </row>
    <row r="47" spans="1:16" x14ac:dyDescent="0.25">
      <c r="A47" t="s">
        <v>49</v>
      </c>
      <c r="C47" s="34" t="s">
        <v>50</v>
      </c>
      <c r="D47" s="37" t="s">
        <v>51</v>
      </c>
      <c r="E47" s="34">
        <f t="shared" ref="E47:E64" si="17">G47/1.06</f>
        <v>45400</v>
      </c>
      <c r="F47" s="34">
        <f t="shared" ref="F47:F64" si="18">G47-E47</f>
        <v>2724</v>
      </c>
      <c r="G47" s="34">
        <v>48124</v>
      </c>
      <c r="I47" s="32">
        <f>K47/1.06</f>
        <v>0</v>
      </c>
      <c r="J47" s="38">
        <f>K47-I47</f>
        <v>0</v>
      </c>
      <c r="K47" s="33">
        <v>0</v>
      </c>
      <c r="M47" s="33">
        <f>E47-I47</f>
        <v>45400</v>
      </c>
      <c r="N47" s="33">
        <f>F47-J47</f>
        <v>2724</v>
      </c>
      <c r="O47" s="33">
        <f>G47-K47</f>
        <v>48124</v>
      </c>
    </row>
    <row r="48" spans="1:16" ht="45" x14ac:dyDescent="0.25">
      <c r="A48" s="39" t="s">
        <v>52</v>
      </c>
      <c r="B48" s="39"/>
      <c r="C48" s="34" t="s">
        <v>53</v>
      </c>
      <c r="D48" s="37" t="s">
        <v>54</v>
      </c>
      <c r="E48" s="34">
        <f t="shared" si="17"/>
        <v>4250</v>
      </c>
      <c r="F48" s="34">
        <f t="shared" si="18"/>
        <v>255</v>
      </c>
      <c r="G48" s="34">
        <v>4505</v>
      </c>
      <c r="I48" s="32">
        <f t="shared" ref="I48:I64" si="19">K48/1.06</f>
        <v>0</v>
      </c>
      <c r="J48" s="38">
        <f t="shared" ref="J48:J64" si="20">K48-I48</f>
        <v>0</v>
      </c>
      <c r="K48" s="33">
        <v>0</v>
      </c>
      <c r="M48" s="33">
        <f t="shared" ref="M48:O64" si="21">E48-I48</f>
        <v>4250</v>
      </c>
      <c r="N48" s="33">
        <f t="shared" si="21"/>
        <v>255</v>
      </c>
      <c r="O48" s="33">
        <f t="shared" si="21"/>
        <v>4505</v>
      </c>
    </row>
    <row r="49" spans="3:15" x14ac:dyDescent="0.25">
      <c r="C49" s="34" t="s">
        <v>55</v>
      </c>
      <c r="D49" s="37" t="s">
        <v>56</v>
      </c>
      <c r="E49" s="34">
        <f t="shared" si="17"/>
        <v>3750</v>
      </c>
      <c r="F49" s="34">
        <f t="shared" si="18"/>
        <v>225</v>
      </c>
      <c r="G49" s="34">
        <v>3975</v>
      </c>
      <c r="I49" s="32">
        <f t="shared" si="19"/>
        <v>0</v>
      </c>
      <c r="J49" s="38">
        <f t="shared" si="20"/>
        <v>0</v>
      </c>
      <c r="K49" s="38">
        <v>0</v>
      </c>
      <c r="M49" s="33">
        <f t="shared" si="21"/>
        <v>3750</v>
      </c>
      <c r="N49" s="33">
        <f t="shared" si="21"/>
        <v>225</v>
      </c>
      <c r="O49" s="33">
        <f t="shared" si="21"/>
        <v>3975</v>
      </c>
    </row>
    <row r="50" spans="3:15" x14ac:dyDescent="0.25">
      <c r="C50" s="34" t="s">
        <v>57</v>
      </c>
      <c r="D50" s="37" t="s">
        <v>58</v>
      </c>
      <c r="E50" s="34">
        <f t="shared" si="17"/>
        <v>1955</v>
      </c>
      <c r="F50" s="34">
        <f t="shared" si="18"/>
        <v>117.30000000000018</v>
      </c>
      <c r="G50" s="34">
        <v>2072.3000000000002</v>
      </c>
      <c r="I50" s="32">
        <f t="shared" si="19"/>
        <v>1955</v>
      </c>
      <c r="J50" s="53">
        <f t="shared" si="20"/>
        <v>117.30000000000018</v>
      </c>
      <c r="K50" s="38">
        <v>2072.3000000000002</v>
      </c>
      <c r="M50" s="33">
        <f t="shared" si="21"/>
        <v>0</v>
      </c>
      <c r="N50" s="33">
        <f t="shared" si="21"/>
        <v>0</v>
      </c>
      <c r="O50" s="33">
        <f t="shared" si="21"/>
        <v>0</v>
      </c>
    </row>
    <row r="51" spans="3:15" x14ac:dyDescent="0.25">
      <c r="C51" s="34" t="s">
        <v>57</v>
      </c>
      <c r="D51" s="37" t="s">
        <v>59</v>
      </c>
      <c r="E51" s="34">
        <f t="shared" si="17"/>
        <v>1754.9999999999998</v>
      </c>
      <c r="F51" s="34">
        <f t="shared" si="18"/>
        <v>105.30000000000018</v>
      </c>
      <c r="G51" s="34">
        <v>1860.3</v>
      </c>
      <c r="I51" s="32">
        <f t="shared" si="19"/>
        <v>1754.9999999999998</v>
      </c>
      <c r="J51" s="53">
        <f t="shared" si="20"/>
        <v>105.30000000000018</v>
      </c>
      <c r="K51" s="38">
        <v>1860.3</v>
      </c>
      <c r="M51" s="33">
        <f t="shared" si="21"/>
        <v>0</v>
      </c>
      <c r="N51" s="33">
        <f t="shared" si="21"/>
        <v>0</v>
      </c>
      <c r="O51" s="33">
        <f t="shared" si="21"/>
        <v>0</v>
      </c>
    </row>
    <row r="52" spans="3:15" x14ac:dyDescent="0.25">
      <c r="C52" s="34" t="s">
        <v>60</v>
      </c>
      <c r="D52" s="37" t="s">
        <v>61</v>
      </c>
      <c r="E52" s="34">
        <f t="shared" si="17"/>
        <v>8700</v>
      </c>
      <c r="F52" s="34">
        <f t="shared" si="18"/>
        <v>522</v>
      </c>
      <c r="G52" s="34">
        <v>9222</v>
      </c>
      <c r="I52" s="32">
        <f t="shared" si="19"/>
        <v>0</v>
      </c>
      <c r="J52" s="38">
        <f t="shared" si="20"/>
        <v>0</v>
      </c>
      <c r="K52" s="38">
        <v>0</v>
      </c>
      <c r="M52" s="33">
        <f t="shared" si="21"/>
        <v>8700</v>
      </c>
      <c r="N52" s="33">
        <f t="shared" si="21"/>
        <v>522</v>
      </c>
      <c r="O52" s="33">
        <f t="shared" si="21"/>
        <v>9222</v>
      </c>
    </row>
    <row r="53" spans="3:15" x14ac:dyDescent="0.25">
      <c r="C53" s="34" t="s">
        <v>62</v>
      </c>
      <c r="D53" s="37" t="s">
        <v>63</v>
      </c>
      <c r="E53" s="34">
        <f t="shared" si="17"/>
        <v>1700</v>
      </c>
      <c r="F53" s="34">
        <f t="shared" si="18"/>
        <v>102</v>
      </c>
      <c r="G53" s="34">
        <v>1802</v>
      </c>
      <c r="I53" s="32">
        <f t="shared" si="19"/>
        <v>0</v>
      </c>
      <c r="J53" s="38">
        <f t="shared" si="20"/>
        <v>0</v>
      </c>
      <c r="K53" s="38">
        <v>0</v>
      </c>
      <c r="M53" s="33">
        <f t="shared" si="21"/>
        <v>1700</v>
      </c>
      <c r="N53" s="33">
        <f t="shared" si="21"/>
        <v>102</v>
      </c>
      <c r="O53" s="33">
        <f t="shared" si="21"/>
        <v>1802</v>
      </c>
    </row>
    <row r="54" spans="3:15" x14ac:dyDescent="0.25">
      <c r="C54" s="34" t="s">
        <v>64</v>
      </c>
      <c r="D54" s="37" t="s">
        <v>65</v>
      </c>
      <c r="E54" s="34">
        <f t="shared" si="17"/>
        <v>1665</v>
      </c>
      <c r="F54" s="34">
        <f t="shared" si="18"/>
        <v>99.900000000000091</v>
      </c>
      <c r="G54" s="34">
        <v>1764.9</v>
      </c>
      <c r="I54" s="32">
        <f t="shared" si="19"/>
        <v>1665</v>
      </c>
      <c r="J54" s="53">
        <f t="shared" si="20"/>
        <v>99.900000000000091</v>
      </c>
      <c r="K54" s="38">
        <v>1764.9</v>
      </c>
      <c r="M54" s="33">
        <f t="shared" si="21"/>
        <v>0</v>
      </c>
      <c r="N54" s="33">
        <f t="shared" si="21"/>
        <v>0</v>
      </c>
      <c r="O54" s="33">
        <f t="shared" si="21"/>
        <v>0</v>
      </c>
    </row>
    <row r="55" spans="3:15" x14ac:dyDescent="0.25">
      <c r="C55" s="34" t="s">
        <v>66</v>
      </c>
      <c r="D55" s="37" t="s">
        <v>67</v>
      </c>
      <c r="E55" s="34">
        <f t="shared" si="17"/>
        <v>6305</v>
      </c>
      <c r="F55" s="34">
        <f t="shared" si="18"/>
        <v>378.30000000000018</v>
      </c>
      <c r="G55" s="34">
        <v>6683.3</v>
      </c>
      <c r="I55" s="32">
        <f t="shared" si="19"/>
        <v>0</v>
      </c>
      <c r="J55" s="38">
        <f t="shared" si="20"/>
        <v>0</v>
      </c>
      <c r="K55" s="38">
        <v>0</v>
      </c>
      <c r="M55" s="33">
        <f t="shared" si="21"/>
        <v>6305</v>
      </c>
      <c r="N55" s="33">
        <f t="shared" si="21"/>
        <v>378.30000000000018</v>
      </c>
      <c r="O55" s="33">
        <f t="shared" si="21"/>
        <v>6683.3</v>
      </c>
    </row>
    <row r="56" spans="3:15" x14ac:dyDescent="0.25">
      <c r="C56" s="34" t="s">
        <v>68</v>
      </c>
      <c r="D56" s="37" t="s">
        <v>69</v>
      </c>
      <c r="E56" s="34">
        <f t="shared" si="17"/>
        <v>10404.999999999998</v>
      </c>
      <c r="F56" s="34">
        <f t="shared" si="18"/>
        <v>624.30000000000109</v>
      </c>
      <c r="G56" s="34">
        <v>11029.3</v>
      </c>
      <c r="I56" s="32">
        <f t="shared" si="19"/>
        <v>0</v>
      </c>
      <c r="J56" s="38">
        <f t="shared" si="20"/>
        <v>0</v>
      </c>
      <c r="K56" s="38">
        <v>0</v>
      </c>
      <c r="M56" s="33">
        <f t="shared" si="21"/>
        <v>10404.999999999998</v>
      </c>
      <c r="N56" s="33">
        <f t="shared" si="21"/>
        <v>624.30000000000109</v>
      </c>
      <c r="O56" s="33">
        <f t="shared" si="21"/>
        <v>11029.3</v>
      </c>
    </row>
    <row r="57" spans="3:15" x14ac:dyDescent="0.25">
      <c r="C57" s="34" t="s">
        <v>70</v>
      </c>
      <c r="D57" s="37" t="s">
        <v>71</v>
      </c>
      <c r="E57" s="34">
        <f t="shared" si="17"/>
        <v>3021.9811320754716</v>
      </c>
      <c r="F57" s="34">
        <f t="shared" si="18"/>
        <v>181.3188679245286</v>
      </c>
      <c r="G57" s="34">
        <v>3203.3</v>
      </c>
      <c r="I57" s="32">
        <f t="shared" si="19"/>
        <v>0</v>
      </c>
      <c r="J57" s="38">
        <f t="shared" si="20"/>
        <v>0</v>
      </c>
      <c r="K57" s="38">
        <v>0</v>
      </c>
      <c r="M57" s="33">
        <f t="shared" si="21"/>
        <v>3021.9811320754716</v>
      </c>
      <c r="N57" s="33">
        <f t="shared" si="21"/>
        <v>181.3188679245286</v>
      </c>
      <c r="O57" s="33">
        <f t="shared" si="21"/>
        <v>3203.3</v>
      </c>
    </row>
    <row r="58" spans="3:15" x14ac:dyDescent="0.25">
      <c r="C58" s="34" t="s">
        <v>72</v>
      </c>
      <c r="D58" s="37" t="s">
        <v>73</v>
      </c>
      <c r="E58" s="34">
        <f t="shared" si="17"/>
        <v>2755</v>
      </c>
      <c r="F58" s="34">
        <f t="shared" si="18"/>
        <v>165.30000000000018</v>
      </c>
      <c r="G58" s="34">
        <v>2920.3</v>
      </c>
      <c r="I58" s="32">
        <f t="shared" si="19"/>
        <v>0</v>
      </c>
      <c r="J58" s="38">
        <f t="shared" si="20"/>
        <v>0</v>
      </c>
      <c r="K58" s="38">
        <v>0</v>
      </c>
      <c r="M58" s="33">
        <f t="shared" si="21"/>
        <v>2755</v>
      </c>
      <c r="N58" s="33">
        <f t="shared" si="21"/>
        <v>165.30000000000018</v>
      </c>
      <c r="O58" s="33">
        <f t="shared" si="21"/>
        <v>2920.3</v>
      </c>
    </row>
    <row r="59" spans="3:15" x14ac:dyDescent="0.25">
      <c r="C59" s="34" t="s">
        <v>74</v>
      </c>
      <c r="D59" s="37" t="s">
        <v>75</v>
      </c>
      <c r="E59" s="34">
        <f t="shared" si="17"/>
        <v>1255</v>
      </c>
      <c r="F59" s="34">
        <f t="shared" si="18"/>
        <v>75.299999999999955</v>
      </c>
      <c r="G59" s="34">
        <v>1330.3</v>
      </c>
      <c r="I59" s="32">
        <f t="shared" si="19"/>
        <v>0</v>
      </c>
      <c r="J59" s="38">
        <f t="shared" si="20"/>
        <v>0</v>
      </c>
      <c r="K59" s="38">
        <v>0</v>
      </c>
      <c r="M59" s="33">
        <f t="shared" si="21"/>
        <v>1255</v>
      </c>
      <c r="N59" s="33">
        <f t="shared" si="21"/>
        <v>75.299999999999955</v>
      </c>
      <c r="O59" s="33">
        <f t="shared" si="21"/>
        <v>1330.3</v>
      </c>
    </row>
    <row r="60" spans="3:15" x14ac:dyDescent="0.25">
      <c r="C60" s="34" t="s">
        <v>76</v>
      </c>
      <c r="D60" s="37" t="s">
        <v>77</v>
      </c>
      <c r="E60" s="34">
        <f t="shared" si="17"/>
        <v>100</v>
      </c>
      <c r="F60" s="34">
        <f t="shared" si="18"/>
        <v>6</v>
      </c>
      <c r="G60" s="34">
        <v>106</v>
      </c>
      <c r="I60" s="32">
        <f t="shared" si="19"/>
        <v>0</v>
      </c>
      <c r="J60" s="38">
        <f t="shared" si="20"/>
        <v>0</v>
      </c>
      <c r="K60" s="38">
        <v>0</v>
      </c>
      <c r="M60" s="33">
        <f t="shared" si="21"/>
        <v>100</v>
      </c>
      <c r="N60" s="33">
        <f t="shared" si="21"/>
        <v>6</v>
      </c>
      <c r="O60" s="33">
        <f t="shared" si="21"/>
        <v>106</v>
      </c>
    </row>
    <row r="61" spans="3:15" x14ac:dyDescent="0.25">
      <c r="C61" s="34" t="s">
        <v>78</v>
      </c>
      <c r="D61" s="37" t="s">
        <v>79</v>
      </c>
      <c r="E61" s="34">
        <f t="shared" si="17"/>
        <v>15604.999999999998</v>
      </c>
      <c r="F61" s="34">
        <f t="shared" si="18"/>
        <v>936.30000000000109</v>
      </c>
      <c r="G61" s="34">
        <v>16541.3</v>
      </c>
      <c r="I61" s="32">
        <f t="shared" si="19"/>
        <v>4532.0754716981128</v>
      </c>
      <c r="J61" s="53">
        <f t="shared" si="20"/>
        <v>271.92452830188722</v>
      </c>
      <c r="K61" s="38">
        <v>4804</v>
      </c>
      <c r="M61" s="33">
        <f t="shared" si="21"/>
        <v>11072.924528301886</v>
      </c>
      <c r="N61" s="33">
        <f t="shared" si="21"/>
        <v>664.37547169811387</v>
      </c>
      <c r="O61" s="33">
        <f t="shared" si="21"/>
        <v>11737.3</v>
      </c>
    </row>
    <row r="62" spans="3:15" x14ac:dyDescent="0.25">
      <c r="C62" s="34" t="s">
        <v>80</v>
      </c>
      <c r="D62" s="37" t="s">
        <v>81</v>
      </c>
      <c r="E62" s="34">
        <f t="shared" si="17"/>
        <v>4305</v>
      </c>
      <c r="F62" s="34">
        <f t="shared" si="18"/>
        <v>258.30000000000018</v>
      </c>
      <c r="G62" s="34">
        <v>4563.3</v>
      </c>
      <c r="I62" s="32">
        <f t="shared" si="19"/>
        <v>4305</v>
      </c>
      <c r="J62" s="53">
        <f t="shared" si="20"/>
        <v>258.30000000000018</v>
      </c>
      <c r="K62" s="38">
        <v>4563.3</v>
      </c>
      <c r="M62" s="33">
        <f t="shared" si="21"/>
        <v>0</v>
      </c>
      <c r="N62" s="33">
        <f t="shared" si="21"/>
        <v>0</v>
      </c>
      <c r="O62" s="33">
        <f t="shared" si="21"/>
        <v>0</v>
      </c>
    </row>
    <row r="63" spans="3:15" x14ac:dyDescent="0.25">
      <c r="C63" s="34" t="s">
        <v>82</v>
      </c>
      <c r="D63" s="37" t="s">
        <v>83</v>
      </c>
      <c r="E63" s="34">
        <f t="shared" si="17"/>
        <v>4085</v>
      </c>
      <c r="F63" s="34">
        <f t="shared" si="18"/>
        <v>245.10000000000036</v>
      </c>
      <c r="G63" s="34">
        <v>4330.1000000000004</v>
      </c>
      <c r="I63" s="32">
        <f t="shared" si="19"/>
        <v>0</v>
      </c>
      <c r="J63" s="38">
        <f t="shared" si="20"/>
        <v>0</v>
      </c>
      <c r="K63" s="38">
        <v>0</v>
      </c>
      <c r="M63" s="33">
        <f t="shared" si="21"/>
        <v>4085</v>
      </c>
      <c r="N63" s="33">
        <f t="shared" si="21"/>
        <v>245.10000000000036</v>
      </c>
      <c r="O63" s="33">
        <f t="shared" si="21"/>
        <v>4330.1000000000004</v>
      </c>
    </row>
    <row r="64" spans="3:15" x14ac:dyDescent="0.25">
      <c r="C64" s="34" t="s">
        <v>84</v>
      </c>
      <c r="D64" s="37" t="s">
        <v>85</v>
      </c>
      <c r="E64" s="34">
        <f t="shared" si="17"/>
        <v>1184.9999999999998</v>
      </c>
      <c r="F64" s="34">
        <f t="shared" si="18"/>
        <v>71.100000000000136</v>
      </c>
      <c r="G64" s="34">
        <v>1256.0999999999999</v>
      </c>
      <c r="I64" s="32">
        <f t="shared" si="19"/>
        <v>341.69811320754712</v>
      </c>
      <c r="J64" s="53">
        <f t="shared" si="20"/>
        <v>20.501886792452865</v>
      </c>
      <c r="K64" s="38">
        <v>362.2</v>
      </c>
      <c r="M64" s="33">
        <f t="shared" si="21"/>
        <v>843.30188679245271</v>
      </c>
      <c r="N64" s="33">
        <f t="shared" si="21"/>
        <v>50.598113207547271</v>
      </c>
      <c r="O64" s="33">
        <f t="shared" si="21"/>
        <v>893.89999999999986</v>
      </c>
    </row>
    <row r="65" spans="1:15" s="23" customFormat="1" ht="15.75" thickBot="1" x14ac:dyDescent="0.3">
      <c r="C65" s="24" t="s">
        <v>18</v>
      </c>
      <c r="D65" s="24"/>
      <c r="E65" s="25">
        <f>SUM(E46:E64)</f>
        <v>118196.98113207547</v>
      </c>
      <c r="F65" s="25">
        <f t="shared" ref="F65:O65" si="22">SUM(F46:F64)</f>
        <v>7091.8188679245322</v>
      </c>
      <c r="G65" s="25">
        <f t="shared" si="22"/>
        <v>125288.80000000003</v>
      </c>
      <c r="H65" s="25">
        <f t="shared" si="22"/>
        <v>0</v>
      </c>
      <c r="I65" s="25">
        <f t="shared" si="22"/>
        <v>14553.773584905661</v>
      </c>
      <c r="J65" s="25">
        <f t="shared" si="22"/>
        <v>873.22641509434072</v>
      </c>
      <c r="K65" s="25">
        <f t="shared" si="22"/>
        <v>15427</v>
      </c>
      <c r="L65" s="25">
        <f t="shared" si="22"/>
        <v>0</v>
      </c>
      <c r="M65" s="25">
        <f t="shared" si="22"/>
        <v>103643.2075471698</v>
      </c>
      <c r="N65" s="25">
        <f t="shared" si="22"/>
        <v>6218.5924528301921</v>
      </c>
      <c r="O65" s="25">
        <f t="shared" si="22"/>
        <v>109861.80000000002</v>
      </c>
    </row>
    <row r="66" spans="1:15" ht="15.75" thickTop="1" x14ac:dyDescent="0.25">
      <c r="C66" s="31"/>
      <c r="D66" s="31"/>
      <c r="E66" s="31"/>
      <c r="F66" s="31"/>
      <c r="G66" s="31"/>
      <c r="I66" s="32"/>
      <c r="J66" s="33"/>
      <c r="K66" s="33"/>
      <c r="M66" s="31"/>
      <c r="N66" s="31"/>
      <c r="O66" s="31"/>
    </row>
    <row r="67" spans="1:15" x14ac:dyDescent="0.25">
      <c r="B67" s="31" t="s">
        <v>86</v>
      </c>
      <c r="C67" s="31" t="s">
        <v>87</v>
      </c>
      <c r="D67" s="31" t="s">
        <v>88</v>
      </c>
      <c r="E67" s="31" t="s">
        <v>89</v>
      </c>
      <c r="F67" s="31" t="s">
        <v>90</v>
      </c>
      <c r="G67" s="31" t="s">
        <v>12</v>
      </c>
      <c r="I67" s="32"/>
      <c r="J67" s="33"/>
      <c r="K67" s="33"/>
      <c r="M67" s="31"/>
      <c r="N67" s="31"/>
      <c r="O67" s="31"/>
    </row>
    <row r="68" spans="1:15" x14ac:dyDescent="0.25">
      <c r="A68" s="5" t="s">
        <v>4</v>
      </c>
      <c r="B68" s="5"/>
      <c r="C68" s="30"/>
      <c r="D68" s="30"/>
      <c r="E68" s="31"/>
      <c r="F68" s="31"/>
      <c r="G68" s="31"/>
      <c r="I68" s="32"/>
      <c r="J68" s="33"/>
      <c r="K68" s="33"/>
      <c r="M68" s="31"/>
      <c r="N68" s="31"/>
      <c r="O68" s="31"/>
    </row>
    <row r="69" spans="1:15" x14ac:dyDescent="0.25">
      <c r="A69" s="40">
        <v>42946</v>
      </c>
      <c r="B69" s="40"/>
      <c r="C69" s="34"/>
      <c r="D69" s="37"/>
      <c r="E69" s="34"/>
      <c r="F69" s="34"/>
      <c r="G69" s="34"/>
      <c r="I69" s="32"/>
      <c r="J69" s="33"/>
      <c r="K69" s="33"/>
      <c r="M69" s="33"/>
      <c r="N69" s="33"/>
      <c r="O69" s="33"/>
    </row>
    <row r="70" spans="1:15" s="41" customFormat="1" x14ac:dyDescent="0.25">
      <c r="A70" s="41" t="s">
        <v>91</v>
      </c>
      <c r="C70" s="42"/>
      <c r="D70" s="43"/>
      <c r="E70" s="42"/>
      <c r="F70" s="42"/>
      <c r="G70" s="42"/>
      <c r="I70" s="44">
        <f>K70/1.06</f>
        <v>0</v>
      </c>
      <c r="J70" s="45">
        <f>K70-I70</f>
        <v>0</v>
      </c>
      <c r="K70" s="45">
        <v>0</v>
      </c>
      <c r="M70" s="45">
        <f>E70-I70</f>
        <v>0</v>
      </c>
      <c r="N70" s="45">
        <f>F70-J70</f>
        <v>0</v>
      </c>
      <c r="O70" s="45">
        <f>G70-K70</f>
        <v>0</v>
      </c>
    </row>
    <row r="71" spans="1:15" ht="45" x14ac:dyDescent="0.25">
      <c r="A71" s="39" t="s">
        <v>52</v>
      </c>
      <c r="B71" s="39" t="s">
        <v>92</v>
      </c>
      <c r="C71" s="34" t="s">
        <v>93</v>
      </c>
      <c r="D71" s="46">
        <v>733</v>
      </c>
      <c r="E71" s="34">
        <v>602.91999999999996</v>
      </c>
      <c r="F71" s="34">
        <f t="shared" ref="F71:F111" si="23">E71*0.06</f>
        <v>36.175199999999997</v>
      </c>
      <c r="G71" s="34">
        <f t="shared" ref="G71:G111" si="24">E71+F71</f>
        <v>639.09519999999998</v>
      </c>
      <c r="I71" s="32">
        <f t="shared" ref="I71:I111" si="25">K71/1.06</f>
        <v>0</v>
      </c>
      <c r="J71" s="33">
        <f t="shared" ref="J71:J111" si="26">K71-I71</f>
        <v>0</v>
      </c>
      <c r="K71" s="33">
        <v>0</v>
      </c>
      <c r="M71" s="33">
        <f t="shared" ref="M71:O86" si="27">E71-I71</f>
        <v>602.91999999999996</v>
      </c>
      <c r="N71" s="33">
        <f t="shared" si="27"/>
        <v>36.175199999999997</v>
      </c>
      <c r="O71" s="33">
        <f t="shared" si="27"/>
        <v>639.09519999999998</v>
      </c>
    </row>
    <row r="72" spans="1:15" x14ac:dyDescent="0.25">
      <c r="B72" t="s">
        <v>94</v>
      </c>
      <c r="C72" s="34" t="s">
        <v>95</v>
      </c>
      <c r="D72" s="46">
        <v>919</v>
      </c>
      <c r="E72" s="34">
        <v>6175.47</v>
      </c>
      <c r="F72" s="34">
        <f t="shared" si="23"/>
        <v>370.52820000000003</v>
      </c>
      <c r="G72" s="34">
        <f t="shared" si="24"/>
        <v>6545.9982</v>
      </c>
      <c r="I72" s="32">
        <f t="shared" si="25"/>
        <v>0</v>
      </c>
      <c r="J72" s="33">
        <f t="shared" si="26"/>
        <v>0</v>
      </c>
      <c r="K72" s="33">
        <v>0</v>
      </c>
      <c r="M72" s="33">
        <f t="shared" si="27"/>
        <v>6175.47</v>
      </c>
      <c r="N72" s="33">
        <f t="shared" si="27"/>
        <v>370.52820000000003</v>
      </c>
      <c r="O72" s="33">
        <f t="shared" si="27"/>
        <v>6545.9982</v>
      </c>
    </row>
    <row r="73" spans="1:15" x14ac:dyDescent="0.25">
      <c r="B73" t="s">
        <v>96</v>
      </c>
      <c r="C73" s="34" t="s">
        <v>97</v>
      </c>
      <c r="D73" s="46">
        <v>254</v>
      </c>
      <c r="E73" s="34">
        <v>2135.86</v>
      </c>
      <c r="F73" s="34">
        <f t="shared" si="23"/>
        <v>128.1516</v>
      </c>
      <c r="G73" s="34">
        <f t="shared" si="24"/>
        <v>2264.0116000000003</v>
      </c>
      <c r="I73" s="32">
        <f t="shared" si="25"/>
        <v>0</v>
      </c>
      <c r="J73" s="33">
        <f t="shared" si="26"/>
        <v>0</v>
      </c>
      <c r="K73" s="33">
        <v>0</v>
      </c>
      <c r="M73" s="33">
        <f t="shared" si="27"/>
        <v>2135.86</v>
      </c>
      <c r="N73" s="33">
        <f t="shared" si="27"/>
        <v>128.1516</v>
      </c>
      <c r="O73" s="33">
        <f t="shared" si="27"/>
        <v>2264.0116000000003</v>
      </c>
    </row>
    <row r="74" spans="1:15" x14ac:dyDescent="0.25">
      <c r="B74" t="s">
        <v>98</v>
      </c>
      <c r="C74" s="34" t="s">
        <v>99</v>
      </c>
      <c r="D74" s="46">
        <v>587</v>
      </c>
      <c r="E74" s="34">
        <v>3300</v>
      </c>
      <c r="F74" s="34">
        <f t="shared" si="23"/>
        <v>198</v>
      </c>
      <c r="G74" s="34">
        <f t="shared" si="24"/>
        <v>3498</v>
      </c>
      <c r="I74" s="32">
        <f t="shared" si="25"/>
        <v>0</v>
      </c>
      <c r="J74" s="33">
        <f t="shared" si="26"/>
        <v>0</v>
      </c>
      <c r="K74" s="33">
        <v>0</v>
      </c>
      <c r="M74" s="33">
        <f t="shared" si="27"/>
        <v>3300</v>
      </c>
      <c r="N74" s="33">
        <f t="shared" si="27"/>
        <v>198</v>
      </c>
      <c r="O74" s="33">
        <f t="shared" si="27"/>
        <v>3498</v>
      </c>
    </row>
    <row r="75" spans="1:15" x14ac:dyDescent="0.25">
      <c r="B75" t="s">
        <v>100</v>
      </c>
      <c r="C75" s="34" t="s">
        <v>101</v>
      </c>
      <c r="D75" s="46">
        <v>745</v>
      </c>
      <c r="E75" s="34">
        <v>943.33</v>
      </c>
      <c r="F75" s="34">
        <f t="shared" si="23"/>
        <v>56.599800000000002</v>
      </c>
      <c r="G75" s="34">
        <f t="shared" si="24"/>
        <v>999.9298</v>
      </c>
      <c r="I75" s="32">
        <f t="shared" si="25"/>
        <v>0</v>
      </c>
      <c r="J75" s="33">
        <f t="shared" si="26"/>
        <v>0</v>
      </c>
      <c r="K75" s="33">
        <v>0</v>
      </c>
      <c r="M75" s="33">
        <f t="shared" si="27"/>
        <v>943.33</v>
      </c>
      <c r="N75" s="33">
        <f t="shared" si="27"/>
        <v>56.599800000000002</v>
      </c>
      <c r="O75" s="33">
        <f t="shared" si="27"/>
        <v>999.9298</v>
      </c>
    </row>
    <row r="76" spans="1:15" x14ac:dyDescent="0.25">
      <c r="B76" t="s">
        <v>102</v>
      </c>
      <c r="C76" s="34" t="s">
        <v>103</v>
      </c>
      <c r="D76" s="46">
        <v>107</v>
      </c>
      <c r="E76" s="34">
        <v>10154.81</v>
      </c>
      <c r="F76" s="34">
        <f t="shared" si="23"/>
        <v>609.28859999999997</v>
      </c>
      <c r="G76" s="34">
        <f t="shared" si="24"/>
        <v>10764.098599999999</v>
      </c>
      <c r="I76" s="32">
        <f t="shared" si="25"/>
        <v>0</v>
      </c>
      <c r="J76" s="33">
        <f t="shared" si="26"/>
        <v>0</v>
      </c>
      <c r="K76" s="33">
        <v>0</v>
      </c>
      <c r="M76" s="33">
        <f t="shared" si="27"/>
        <v>10154.81</v>
      </c>
      <c r="N76" s="33">
        <f t="shared" si="27"/>
        <v>609.28859999999997</v>
      </c>
      <c r="O76" s="33">
        <f t="shared" si="27"/>
        <v>10764.098599999999</v>
      </c>
    </row>
    <row r="77" spans="1:15" x14ac:dyDescent="0.25">
      <c r="B77" t="s">
        <v>104</v>
      </c>
      <c r="C77" s="34" t="s">
        <v>105</v>
      </c>
      <c r="D77" s="46">
        <v>114</v>
      </c>
      <c r="E77" s="34">
        <v>1284.53</v>
      </c>
      <c r="F77" s="34">
        <f t="shared" si="23"/>
        <v>77.071799999999996</v>
      </c>
      <c r="G77" s="34">
        <f t="shared" si="24"/>
        <v>1361.6017999999999</v>
      </c>
      <c r="I77" s="32">
        <f t="shared" si="25"/>
        <v>0</v>
      </c>
      <c r="J77" s="33">
        <f t="shared" si="26"/>
        <v>0</v>
      </c>
      <c r="K77" s="33">
        <v>0</v>
      </c>
      <c r="M77" s="33">
        <f t="shared" si="27"/>
        <v>1284.53</v>
      </c>
      <c r="N77" s="33">
        <f t="shared" si="27"/>
        <v>77.071799999999996</v>
      </c>
      <c r="O77" s="33">
        <f t="shared" si="27"/>
        <v>1361.6017999999999</v>
      </c>
    </row>
    <row r="78" spans="1:15" x14ac:dyDescent="0.25">
      <c r="B78" t="s">
        <v>106</v>
      </c>
      <c r="C78" s="34" t="s">
        <v>107</v>
      </c>
      <c r="D78" s="46">
        <v>47</v>
      </c>
      <c r="E78" s="34">
        <v>2558.5</v>
      </c>
      <c r="F78" s="34">
        <f t="shared" si="23"/>
        <v>153.51</v>
      </c>
      <c r="G78" s="34">
        <f t="shared" si="24"/>
        <v>2712.01</v>
      </c>
      <c r="I78" s="32">
        <f t="shared" si="25"/>
        <v>0</v>
      </c>
      <c r="J78" s="33">
        <f t="shared" si="26"/>
        <v>0</v>
      </c>
      <c r="K78" s="33">
        <v>0</v>
      </c>
      <c r="M78" s="33">
        <f t="shared" si="27"/>
        <v>2558.5</v>
      </c>
      <c r="N78" s="33">
        <f t="shared" si="27"/>
        <v>153.51</v>
      </c>
      <c r="O78" s="33">
        <f t="shared" si="27"/>
        <v>2712.01</v>
      </c>
    </row>
    <row r="79" spans="1:15" x14ac:dyDescent="0.25">
      <c r="B79" t="s">
        <v>108</v>
      </c>
      <c r="C79" s="34" t="s">
        <v>109</v>
      </c>
      <c r="D79" s="46">
        <v>1</v>
      </c>
      <c r="E79" s="34">
        <v>1235</v>
      </c>
      <c r="F79" s="34">
        <f t="shared" si="23"/>
        <v>74.099999999999994</v>
      </c>
      <c r="G79" s="34">
        <f t="shared" si="24"/>
        <v>1309.0999999999999</v>
      </c>
      <c r="I79" s="32">
        <f t="shared" si="25"/>
        <v>0</v>
      </c>
      <c r="J79" s="33">
        <f t="shared" si="26"/>
        <v>0</v>
      </c>
      <c r="K79" s="33">
        <v>0</v>
      </c>
      <c r="M79" s="33">
        <f t="shared" si="27"/>
        <v>1235</v>
      </c>
      <c r="N79" s="33">
        <f t="shared" si="27"/>
        <v>74.099999999999994</v>
      </c>
      <c r="O79" s="33">
        <f t="shared" si="27"/>
        <v>1309.0999999999999</v>
      </c>
    </row>
    <row r="80" spans="1:15" x14ac:dyDescent="0.25">
      <c r="B80" t="s">
        <v>110</v>
      </c>
      <c r="C80" s="34" t="s">
        <v>111</v>
      </c>
      <c r="D80" s="46">
        <v>125</v>
      </c>
      <c r="E80" s="34">
        <v>2035</v>
      </c>
      <c r="F80" s="34">
        <f t="shared" si="23"/>
        <v>122.1</v>
      </c>
      <c r="G80" s="34">
        <f t="shared" si="24"/>
        <v>2157.1</v>
      </c>
      <c r="I80" s="32">
        <f t="shared" si="25"/>
        <v>0</v>
      </c>
      <c r="J80" s="33">
        <f t="shared" si="26"/>
        <v>0</v>
      </c>
      <c r="K80" s="33">
        <v>0</v>
      </c>
      <c r="M80" s="33">
        <f t="shared" si="27"/>
        <v>2035</v>
      </c>
      <c r="N80" s="33">
        <f t="shared" si="27"/>
        <v>122.1</v>
      </c>
      <c r="O80" s="33">
        <f t="shared" si="27"/>
        <v>2157.1</v>
      </c>
    </row>
    <row r="81" spans="2:15" x14ac:dyDescent="0.25">
      <c r="B81" t="s">
        <v>112</v>
      </c>
      <c r="C81" s="34" t="s">
        <v>113</v>
      </c>
      <c r="D81" s="46">
        <v>261</v>
      </c>
      <c r="E81" s="34">
        <v>1185</v>
      </c>
      <c r="F81" s="34">
        <f t="shared" si="23"/>
        <v>71.099999999999994</v>
      </c>
      <c r="G81" s="34">
        <f t="shared" si="24"/>
        <v>1256.0999999999999</v>
      </c>
      <c r="I81" s="32">
        <f t="shared" si="25"/>
        <v>0</v>
      </c>
      <c r="J81" s="33">
        <f t="shared" si="26"/>
        <v>0</v>
      </c>
      <c r="K81" s="33"/>
      <c r="M81" s="33">
        <f t="shared" si="27"/>
        <v>1185</v>
      </c>
      <c r="N81" s="33">
        <f t="shared" si="27"/>
        <v>71.099999999999994</v>
      </c>
      <c r="O81" s="33">
        <f t="shared" si="27"/>
        <v>1256.0999999999999</v>
      </c>
    </row>
    <row r="82" spans="2:15" x14ac:dyDescent="0.25">
      <c r="B82" t="s">
        <v>112</v>
      </c>
      <c r="C82" s="34" t="s">
        <v>113</v>
      </c>
      <c r="D82" s="46">
        <v>262</v>
      </c>
      <c r="E82" s="34">
        <v>1185</v>
      </c>
      <c r="F82" s="34">
        <f t="shared" si="23"/>
        <v>71.099999999999994</v>
      </c>
      <c r="G82" s="34">
        <f t="shared" si="24"/>
        <v>1256.0999999999999</v>
      </c>
      <c r="I82" s="32">
        <f t="shared" si="25"/>
        <v>0</v>
      </c>
      <c r="J82" s="33">
        <f t="shared" si="26"/>
        <v>0</v>
      </c>
      <c r="K82" s="33"/>
      <c r="M82" s="33">
        <f t="shared" si="27"/>
        <v>1185</v>
      </c>
      <c r="N82" s="33">
        <f t="shared" si="27"/>
        <v>71.099999999999994</v>
      </c>
      <c r="O82" s="33">
        <f t="shared" si="27"/>
        <v>1256.0999999999999</v>
      </c>
    </row>
    <row r="83" spans="2:15" x14ac:dyDescent="0.25">
      <c r="B83" t="s">
        <v>112</v>
      </c>
      <c r="C83" s="34" t="s">
        <v>113</v>
      </c>
      <c r="D83" s="46">
        <v>263</v>
      </c>
      <c r="E83" s="34">
        <v>1185</v>
      </c>
      <c r="F83" s="34">
        <f t="shared" si="23"/>
        <v>71.099999999999994</v>
      </c>
      <c r="G83" s="34">
        <f t="shared" si="24"/>
        <v>1256.0999999999999</v>
      </c>
      <c r="I83" s="32">
        <f t="shared" si="25"/>
        <v>0</v>
      </c>
      <c r="J83" s="33">
        <f t="shared" si="26"/>
        <v>0</v>
      </c>
      <c r="K83" s="33"/>
      <c r="M83" s="33">
        <f t="shared" si="27"/>
        <v>1185</v>
      </c>
      <c r="N83" s="33">
        <f t="shared" si="27"/>
        <v>71.099999999999994</v>
      </c>
      <c r="O83" s="33">
        <f t="shared" si="27"/>
        <v>1256.0999999999999</v>
      </c>
    </row>
    <row r="84" spans="2:15" x14ac:dyDescent="0.25">
      <c r="B84" t="s">
        <v>114</v>
      </c>
      <c r="C84" s="34" t="s">
        <v>115</v>
      </c>
      <c r="D84" s="46">
        <v>830</v>
      </c>
      <c r="E84" s="34">
        <v>3705</v>
      </c>
      <c r="F84" s="34">
        <f t="shared" si="23"/>
        <v>222.29999999999998</v>
      </c>
      <c r="G84" s="34">
        <f t="shared" si="24"/>
        <v>3927.3</v>
      </c>
      <c r="I84" s="32">
        <f t="shared" si="25"/>
        <v>0</v>
      </c>
      <c r="J84" s="33">
        <f t="shared" si="26"/>
        <v>0</v>
      </c>
      <c r="K84" s="33"/>
      <c r="M84" s="33">
        <f t="shared" si="27"/>
        <v>3705</v>
      </c>
      <c r="N84" s="33">
        <f t="shared" si="27"/>
        <v>222.29999999999998</v>
      </c>
      <c r="O84" s="33">
        <f t="shared" si="27"/>
        <v>3927.3</v>
      </c>
    </row>
    <row r="85" spans="2:15" x14ac:dyDescent="0.25">
      <c r="B85" t="s">
        <v>116</v>
      </c>
      <c r="C85" s="34" t="s">
        <v>66</v>
      </c>
      <c r="D85" s="46">
        <v>184</v>
      </c>
      <c r="E85" s="34">
        <v>624.62</v>
      </c>
      <c r="F85" s="34">
        <f t="shared" si="23"/>
        <v>37.477199999999996</v>
      </c>
      <c r="G85" s="34">
        <f t="shared" si="24"/>
        <v>662.09720000000004</v>
      </c>
      <c r="I85" s="32">
        <f t="shared" si="25"/>
        <v>0</v>
      </c>
      <c r="J85" s="33">
        <f t="shared" si="26"/>
        <v>0</v>
      </c>
      <c r="K85" s="33"/>
      <c r="M85" s="33">
        <f t="shared" si="27"/>
        <v>624.62</v>
      </c>
      <c r="N85" s="33">
        <f t="shared" si="27"/>
        <v>37.477199999999996</v>
      </c>
      <c r="O85" s="33">
        <f t="shared" si="27"/>
        <v>662.09720000000004</v>
      </c>
    </row>
    <row r="86" spans="2:15" x14ac:dyDescent="0.25">
      <c r="B86" t="s">
        <v>117</v>
      </c>
      <c r="C86" s="34" t="s">
        <v>118</v>
      </c>
      <c r="D86" s="46">
        <v>147</v>
      </c>
      <c r="E86" s="34">
        <v>19243.490000000002</v>
      </c>
      <c r="F86" s="34">
        <f t="shared" si="23"/>
        <v>1154.6094000000001</v>
      </c>
      <c r="G86" s="34">
        <f t="shared" si="24"/>
        <v>20398.099400000003</v>
      </c>
      <c r="I86" s="32">
        <f t="shared" si="25"/>
        <v>0</v>
      </c>
      <c r="J86" s="33">
        <f t="shared" si="26"/>
        <v>0</v>
      </c>
      <c r="K86" s="33"/>
      <c r="M86" s="33">
        <f t="shared" si="27"/>
        <v>19243.490000000002</v>
      </c>
      <c r="N86" s="33">
        <f t="shared" si="27"/>
        <v>1154.6094000000001</v>
      </c>
      <c r="O86" s="33">
        <f t="shared" si="27"/>
        <v>20398.099400000003</v>
      </c>
    </row>
    <row r="87" spans="2:15" x14ac:dyDescent="0.25">
      <c r="B87" t="s">
        <v>119</v>
      </c>
      <c r="C87" s="34" t="s">
        <v>120</v>
      </c>
      <c r="D87" s="46">
        <v>23</v>
      </c>
      <c r="E87" s="34">
        <v>3268.83</v>
      </c>
      <c r="F87" s="34">
        <f t="shared" si="23"/>
        <v>196.12979999999999</v>
      </c>
      <c r="G87" s="34">
        <f t="shared" si="24"/>
        <v>3464.9598000000001</v>
      </c>
      <c r="I87" s="32">
        <f t="shared" si="25"/>
        <v>0</v>
      </c>
      <c r="J87" s="33">
        <f t="shared" si="26"/>
        <v>0</v>
      </c>
      <c r="K87" s="33"/>
      <c r="M87" s="33">
        <f t="shared" ref="M87:O111" si="28">E87-I87</f>
        <v>3268.83</v>
      </c>
      <c r="N87" s="33">
        <f t="shared" si="28"/>
        <v>196.12979999999999</v>
      </c>
      <c r="O87" s="33">
        <f t="shared" si="28"/>
        <v>3464.9598000000001</v>
      </c>
    </row>
    <row r="88" spans="2:15" x14ac:dyDescent="0.25">
      <c r="B88" t="s">
        <v>121</v>
      </c>
      <c r="C88" s="34" t="s">
        <v>120</v>
      </c>
      <c r="D88" s="46">
        <v>769</v>
      </c>
      <c r="E88" s="34">
        <v>738.68</v>
      </c>
      <c r="F88" s="34">
        <f t="shared" si="23"/>
        <v>44.320799999999998</v>
      </c>
      <c r="G88" s="34">
        <f t="shared" si="24"/>
        <v>783.00079999999991</v>
      </c>
      <c r="I88" s="32">
        <f t="shared" si="25"/>
        <v>0</v>
      </c>
      <c r="J88" s="33">
        <f t="shared" si="26"/>
        <v>0</v>
      </c>
      <c r="K88" s="33"/>
      <c r="M88" s="33">
        <f t="shared" si="28"/>
        <v>738.68</v>
      </c>
      <c r="N88" s="33">
        <f t="shared" si="28"/>
        <v>44.320799999999998</v>
      </c>
      <c r="O88" s="33">
        <f t="shared" si="28"/>
        <v>783.00079999999991</v>
      </c>
    </row>
    <row r="89" spans="2:15" x14ac:dyDescent="0.25">
      <c r="B89" t="s">
        <v>122</v>
      </c>
      <c r="C89" s="34" t="s">
        <v>42</v>
      </c>
      <c r="D89" s="46">
        <v>655</v>
      </c>
      <c r="E89" s="34">
        <v>949.15</v>
      </c>
      <c r="F89" s="34">
        <f t="shared" si="23"/>
        <v>56.948999999999998</v>
      </c>
      <c r="G89" s="34">
        <f t="shared" si="24"/>
        <v>1006.0989999999999</v>
      </c>
      <c r="I89" s="32">
        <f t="shared" si="25"/>
        <v>0</v>
      </c>
      <c r="J89" s="33">
        <f t="shared" si="26"/>
        <v>0</v>
      </c>
      <c r="K89" s="33"/>
      <c r="M89" s="33">
        <f t="shared" si="28"/>
        <v>949.15</v>
      </c>
      <c r="N89" s="33">
        <f t="shared" si="28"/>
        <v>56.948999999999998</v>
      </c>
      <c r="O89" s="33">
        <f t="shared" si="28"/>
        <v>1006.0989999999999</v>
      </c>
    </row>
    <row r="90" spans="2:15" x14ac:dyDescent="0.25">
      <c r="B90" t="s">
        <v>123</v>
      </c>
      <c r="C90" s="34" t="s">
        <v>34</v>
      </c>
      <c r="D90" s="46">
        <v>132</v>
      </c>
      <c r="E90" s="34">
        <v>5424.5</v>
      </c>
      <c r="F90" s="34">
        <f t="shared" si="23"/>
        <v>325.46999999999997</v>
      </c>
      <c r="G90" s="34">
        <f t="shared" si="24"/>
        <v>5749.97</v>
      </c>
      <c r="I90" s="32">
        <f t="shared" si="25"/>
        <v>0</v>
      </c>
      <c r="J90" s="33">
        <f t="shared" si="26"/>
        <v>0</v>
      </c>
      <c r="K90" s="33"/>
      <c r="M90" s="33">
        <f t="shared" si="28"/>
        <v>5424.5</v>
      </c>
      <c r="N90" s="33">
        <f t="shared" si="28"/>
        <v>325.46999999999997</v>
      </c>
      <c r="O90" s="33">
        <f t="shared" si="28"/>
        <v>5749.97</v>
      </c>
    </row>
    <row r="91" spans="2:15" x14ac:dyDescent="0.25">
      <c r="B91" t="s">
        <v>124</v>
      </c>
      <c r="C91" s="34" t="s">
        <v>125</v>
      </c>
      <c r="D91" s="46">
        <v>355</v>
      </c>
      <c r="E91" s="34">
        <v>12363.17</v>
      </c>
      <c r="F91" s="34">
        <f t="shared" si="23"/>
        <v>741.79020000000003</v>
      </c>
      <c r="G91" s="34">
        <f t="shared" si="24"/>
        <v>13104.9602</v>
      </c>
      <c r="I91" s="32">
        <f t="shared" si="25"/>
        <v>0</v>
      </c>
      <c r="J91" s="33">
        <f t="shared" si="26"/>
        <v>0</v>
      </c>
      <c r="K91" s="33"/>
      <c r="M91" s="33">
        <f t="shared" si="28"/>
        <v>12363.17</v>
      </c>
      <c r="N91" s="33">
        <f t="shared" si="28"/>
        <v>741.79020000000003</v>
      </c>
      <c r="O91" s="33">
        <f t="shared" si="28"/>
        <v>13104.9602</v>
      </c>
    </row>
    <row r="92" spans="2:15" x14ac:dyDescent="0.25">
      <c r="B92" t="s">
        <v>126</v>
      </c>
      <c r="C92" s="34" t="s">
        <v>127</v>
      </c>
      <c r="D92" s="46">
        <v>964</v>
      </c>
      <c r="E92" s="34">
        <v>138.02000000000001</v>
      </c>
      <c r="F92" s="34">
        <f t="shared" si="23"/>
        <v>8.2812000000000001</v>
      </c>
      <c r="G92" s="34">
        <f t="shared" si="24"/>
        <v>146.30120000000002</v>
      </c>
      <c r="I92" s="32">
        <f t="shared" si="25"/>
        <v>0</v>
      </c>
      <c r="J92" s="33">
        <f t="shared" si="26"/>
        <v>0</v>
      </c>
      <c r="K92" s="33"/>
      <c r="M92" s="33">
        <f t="shared" si="28"/>
        <v>138.02000000000001</v>
      </c>
      <c r="N92" s="33">
        <f t="shared" si="28"/>
        <v>8.2812000000000001</v>
      </c>
      <c r="O92" s="33">
        <f t="shared" si="28"/>
        <v>146.30120000000002</v>
      </c>
    </row>
    <row r="93" spans="2:15" x14ac:dyDescent="0.25">
      <c r="B93" t="s">
        <v>94</v>
      </c>
      <c r="C93" s="34" t="s">
        <v>128</v>
      </c>
      <c r="D93" s="46">
        <v>920</v>
      </c>
      <c r="E93" s="34">
        <v>4674.08</v>
      </c>
      <c r="F93" s="34">
        <f t="shared" si="23"/>
        <v>280.44479999999999</v>
      </c>
      <c r="G93" s="34">
        <f t="shared" si="24"/>
        <v>4954.5248000000001</v>
      </c>
      <c r="I93" s="32">
        <f t="shared" si="25"/>
        <v>0</v>
      </c>
      <c r="J93" s="33">
        <f t="shared" si="26"/>
        <v>0</v>
      </c>
      <c r="K93" s="33"/>
      <c r="M93" s="33">
        <f t="shared" si="28"/>
        <v>4674.08</v>
      </c>
      <c r="N93" s="33">
        <f t="shared" si="28"/>
        <v>280.44479999999999</v>
      </c>
      <c r="O93" s="33">
        <f t="shared" si="28"/>
        <v>4954.5248000000001</v>
      </c>
    </row>
    <row r="94" spans="2:15" x14ac:dyDescent="0.25">
      <c r="B94" t="s">
        <v>129</v>
      </c>
      <c r="C94" s="34" t="s">
        <v>130</v>
      </c>
      <c r="D94" s="46">
        <v>233</v>
      </c>
      <c r="E94" s="34">
        <v>1616.94</v>
      </c>
      <c r="F94" s="34">
        <f t="shared" si="23"/>
        <v>97.016400000000004</v>
      </c>
      <c r="G94" s="34">
        <f t="shared" si="24"/>
        <v>1713.9564</v>
      </c>
      <c r="I94" s="32">
        <f t="shared" si="25"/>
        <v>0</v>
      </c>
      <c r="J94" s="33">
        <f t="shared" si="26"/>
        <v>0</v>
      </c>
      <c r="K94" s="33"/>
      <c r="M94" s="33">
        <f t="shared" si="28"/>
        <v>1616.94</v>
      </c>
      <c r="N94" s="33">
        <f t="shared" si="28"/>
        <v>97.016400000000004</v>
      </c>
      <c r="O94" s="33">
        <f t="shared" si="28"/>
        <v>1713.9564</v>
      </c>
    </row>
    <row r="95" spans="2:15" x14ac:dyDescent="0.25">
      <c r="B95" t="s">
        <v>96</v>
      </c>
      <c r="C95" s="34" t="s">
        <v>131</v>
      </c>
      <c r="D95" s="46">
        <v>255</v>
      </c>
      <c r="E95" s="34">
        <v>852.85</v>
      </c>
      <c r="F95" s="34">
        <f t="shared" si="23"/>
        <v>51.170999999999999</v>
      </c>
      <c r="G95" s="34">
        <f t="shared" si="24"/>
        <v>904.02100000000007</v>
      </c>
      <c r="I95" s="32">
        <f t="shared" si="25"/>
        <v>0</v>
      </c>
      <c r="J95" s="33">
        <f t="shared" si="26"/>
        <v>0</v>
      </c>
      <c r="K95" s="33"/>
      <c r="M95" s="33">
        <f t="shared" si="28"/>
        <v>852.85</v>
      </c>
      <c r="N95" s="33">
        <f t="shared" si="28"/>
        <v>51.170999999999999</v>
      </c>
      <c r="O95" s="33">
        <f t="shared" si="28"/>
        <v>904.02100000000007</v>
      </c>
    </row>
    <row r="96" spans="2:15" x14ac:dyDescent="0.25">
      <c r="B96" t="s">
        <v>132</v>
      </c>
      <c r="C96" s="34" t="s">
        <v>133</v>
      </c>
      <c r="D96" s="46">
        <v>192</v>
      </c>
      <c r="E96" s="34">
        <v>43.85</v>
      </c>
      <c r="F96" s="34">
        <f t="shared" si="23"/>
        <v>2.6309999999999998</v>
      </c>
      <c r="G96" s="34">
        <f t="shared" si="24"/>
        <v>46.481000000000002</v>
      </c>
      <c r="I96" s="32">
        <f t="shared" si="25"/>
        <v>0</v>
      </c>
      <c r="J96" s="33">
        <f t="shared" si="26"/>
        <v>0</v>
      </c>
      <c r="K96" s="33"/>
      <c r="M96" s="33">
        <f t="shared" si="28"/>
        <v>43.85</v>
      </c>
      <c r="N96" s="33">
        <f t="shared" si="28"/>
        <v>2.6309999999999998</v>
      </c>
      <c r="O96" s="33">
        <f t="shared" si="28"/>
        <v>46.481000000000002</v>
      </c>
    </row>
    <row r="97" spans="2:15" x14ac:dyDescent="0.25">
      <c r="B97" t="s">
        <v>134</v>
      </c>
      <c r="C97" s="34" t="s">
        <v>135</v>
      </c>
      <c r="D97" s="46">
        <v>250</v>
      </c>
      <c r="E97" s="34">
        <v>2358.4699999999998</v>
      </c>
      <c r="F97" s="34">
        <f t="shared" si="23"/>
        <v>141.50819999999999</v>
      </c>
      <c r="G97" s="34">
        <f t="shared" si="24"/>
        <v>2499.9781999999996</v>
      </c>
      <c r="I97" s="32">
        <f t="shared" si="25"/>
        <v>0</v>
      </c>
      <c r="J97" s="33">
        <f t="shared" si="26"/>
        <v>0</v>
      </c>
      <c r="K97" s="33"/>
      <c r="M97" s="33">
        <f t="shared" si="28"/>
        <v>2358.4699999999998</v>
      </c>
      <c r="N97" s="33">
        <f t="shared" si="28"/>
        <v>141.50819999999999</v>
      </c>
      <c r="O97" s="33">
        <f t="shared" si="28"/>
        <v>2499.9781999999996</v>
      </c>
    </row>
    <row r="98" spans="2:15" x14ac:dyDescent="0.25">
      <c r="B98" t="s">
        <v>136</v>
      </c>
      <c r="C98" s="34" t="s">
        <v>137</v>
      </c>
      <c r="D98" s="46">
        <v>1061</v>
      </c>
      <c r="E98" s="34">
        <v>2022.67</v>
      </c>
      <c r="F98" s="34">
        <f t="shared" si="23"/>
        <v>121.36020000000001</v>
      </c>
      <c r="G98" s="34">
        <f t="shared" si="24"/>
        <v>2144.0302000000001</v>
      </c>
      <c r="I98" s="32">
        <f t="shared" si="25"/>
        <v>0</v>
      </c>
      <c r="J98" s="33">
        <f t="shared" si="26"/>
        <v>0</v>
      </c>
      <c r="K98" s="33"/>
      <c r="M98" s="33">
        <f t="shared" si="28"/>
        <v>2022.67</v>
      </c>
      <c r="N98" s="33">
        <f t="shared" si="28"/>
        <v>121.36020000000001</v>
      </c>
      <c r="O98" s="33">
        <f t="shared" si="28"/>
        <v>2144.0302000000001</v>
      </c>
    </row>
    <row r="99" spans="2:15" x14ac:dyDescent="0.25">
      <c r="B99" t="s">
        <v>138</v>
      </c>
      <c r="C99" s="34" t="s">
        <v>139</v>
      </c>
      <c r="D99" s="46">
        <v>253</v>
      </c>
      <c r="E99" s="34">
        <v>3569.83</v>
      </c>
      <c r="F99" s="34">
        <f t="shared" si="23"/>
        <v>214.18979999999999</v>
      </c>
      <c r="G99" s="34">
        <f t="shared" si="24"/>
        <v>3784.0198</v>
      </c>
      <c r="I99" s="32">
        <f t="shared" si="25"/>
        <v>0</v>
      </c>
      <c r="J99" s="33">
        <f t="shared" si="26"/>
        <v>0</v>
      </c>
      <c r="K99" s="33"/>
      <c r="M99" s="33">
        <f t="shared" si="28"/>
        <v>3569.83</v>
      </c>
      <c r="N99" s="33">
        <f t="shared" si="28"/>
        <v>214.18979999999999</v>
      </c>
      <c r="O99" s="33">
        <f t="shared" si="28"/>
        <v>3784.0198</v>
      </c>
    </row>
    <row r="100" spans="2:15" x14ac:dyDescent="0.25">
      <c r="B100" t="s">
        <v>140</v>
      </c>
      <c r="C100" s="34" t="s">
        <v>141</v>
      </c>
      <c r="D100" s="46">
        <v>208</v>
      </c>
      <c r="E100" s="34">
        <v>3192.45</v>
      </c>
      <c r="F100" s="34">
        <f t="shared" si="23"/>
        <v>191.54699999999997</v>
      </c>
      <c r="G100" s="34">
        <f t="shared" si="24"/>
        <v>3383.9969999999998</v>
      </c>
      <c r="I100" s="32">
        <f t="shared" si="25"/>
        <v>0</v>
      </c>
      <c r="J100" s="33">
        <f t="shared" si="26"/>
        <v>0</v>
      </c>
      <c r="K100" s="33"/>
      <c r="M100" s="33">
        <f t="shared" si="28"/>
        <v>3192.45</v>
      </c>
      <c r="N100" s="33">
        <f t="shared" si="28"/>
        <v>191.54699999999997</v>
      </c>
      <c r="O100" s="33">
        <f t="shared" si="28"/>
        <v>3383.9969999999998</v>
      </c>
    </row>
    <row r="101" spans="2:15" x14ac:dyDescent="0.25">
      <c r="B101" t="s">
        <v>142</v>
      </c>
      <c r="C101" s="34" t="s">
        <v>45</v>
      </c>
      <c r="D101" s="46">
        <v>705</v>
      </c>
      <c r="E101" s="34">
        <v>4470</v>
      </c>
      <c r="F101" s="34">
        <f t="shared" si="23"/>
        <v>268.2</v>
      </c>
      <c r="G101" s="34">
        <f t="shared" si="24"/>
        <v>4738.2</v>
      </c>
      <c r="I101" s="32">
        <f t="shared" si="25"/>
        <v>0</v>
      </c>
      <c r="J101" s="33">
        <f t="shared" si="26"/>
        <v>0</v>
      </c>
      <c r="K101" s="33"/>
      <c r="M101" s="33">
        <f t="shared" si="28"/>
        <v>4470</v>
      </c>
      <c r="N101" s="33">
        <f t="shared" si="28"/>
        <v>268.2</v>
      </c>
      <c r="O101" s="33">
        <f t="shared" si="28"/>
        <v>4738.2</v>
      </c>
    </row>
    <row r="102" spans="2:15" x14ac:dyDescent="0.25">
      <c r="B102" t="s">
        <v>143</v>
      </c>
      <c r="C102" s="34" t="s">
        <v>144</v>
      </c>
      <c r="D102" s="46">
        <v>346</v>
      </c>
      <c r="E102" s="34">
        <v>94.33</v>
      </c>
      <c r="F102" s="34">
        <f t="shared" si="23"/>
        <v>5.6597999999999997</v>
      </c>
      <c r="G102" s="34">
        <f t="shared" si="24"/>
        <v>99.989800000000002</v>
      </c>
      <c r="I102" s="32">
        <f t="shared" si="25"/>
        <v>0</v>
      </c>
      <c r="J102" s="33">
        <f t="shared" si="26"/>
        <v>0</v>
      </c>
      <c r="K102" s="33"/>
      <c r="M102" s="33">
        <f t="shared" si="28"/>
        <v>94.33</v>
      </c>
      <c r="N102" s="33">
        <f t="shared" si="28"/>
        <v>5.6597999999999997</v>
      </c>
      <c r="O102" s="33">
        <f t="shared" si="28"/>
        <v>99.989800000000002</v>
      </c>
    </row>
    <row r="103" spans="2:15" x14ac:dyDescent="0.25">
      <c r="B103" t="s">
        <v>134</v>
      </c>
      <c r="C103" s="34" t="s">
        <v>145</v>
      </c>
      <c r="D103" s="46">
        <v>249</v>
      </c>
      <c r="E103" s="34">
        <v>852.85</v>
      </c>
      <c r="F103" s="34">
        <f t="shared" si="23"/>
        <v>51.170999999999999</v>
      </c>
      <c r="G103" s="34">
        <f t="shared" si="24"/>
        <v>904.02100000000007</v>
      </c>
      <c r="I103" s="32">
        <f t="shared" si="25"/>
        <v>0</v>
      </c>
      <c r="J103" s="33">
        <f t="shared" si="26"/>
        <v>0</v>
      </c>
      <c r="K103" s="33"/>
      <c r="M103" s="33">
        <f t="shared" si="28"/>
        <v>852.85</v>
      </c>
      <c r="N103" s="33">
        <f t="shared" si="28"/>
        <v>51.170999999999999</v>
      </c>
      <c r="O103" s="33">
        <f t="shared" si="28"/>
        <v>904.02100000000007</v>
      </c>
    </row>
    <row r="104" spans="2:15" x14ac:dyDescent="0.25">
      <c r="B104" t="s">
        <v>129</v>
      </c>
      <c r="C104" s="34" t="s">
        <v>146</v>
      </c>
      <c r="D104" s="46">
        <v>232</v>
      </c>
      <c r="E104" s="34">
        <v>44726.36</v>
      </c>
      <c r="F104" s="34">
        <f t="shared" si="23"/>
        <v>2683.5816</v>
      </c>
      <c r="G104" s="34">
        <f t="shared" si="24"/>
        <v>47409.941599999998</v>
      </c>
      <c r="I104" s="32">
        <f t="shared" si="25"/>
        <v>0</v>
      </c>
      <c r="J104" s="33">
        <f t="shared" si="26"/>
        <v>0</v>
      </c>
      <c r="K104" s="33"/>
      <c r="M104" s="33">
        <f t="shared" si="28"/>
        <v>44726.36</v>
      </c>
      <c r="N104" s="33">
        <f t="shared" si="28"/>
        <v>2683.5816</v>
      </c>
      <c r="O104" s="33">
        <f t="shared" si="28"/>
        <v>47409.941599999998</v>
      </c>
    </row>
    <row r="105" spans="2:15" x14ac:dyDescent="0.25">
      <c r="B105" t="s">
        <v>100</v>
      </c>
      <c r="C105" s="34" t="s">
        <v>147</v>
      </c>
      <c r="D105" s="46">
        <v>727</v>
      </c>
      <c r="E105" s="34">
        <v>282.41000000000003</v>
      </c>
      <c r="F105" s="34">
        <f t="shared" si="23"/>
        <v>16.944600000000001</v>
      </c>
      <c r="G105" s="34">
        <f t="shared" si="24"/>
        <v>299.3546</v>
      </c>
      <c r="I105" s="32">
        <f t="shared" si="25"/>
        <v>0</v>
      </c>
      <c r="J105" s="33">
        <f t="shared" si="26"/>
        <v>0</v>
      </c>
      <c r="K105" s="33"/>
      <c r="M105" s="33">
        <f t="shared" si="28"/>
        <v>282.41000000000003</v>
      </c>
      <c r="N105" s="33">
        <f t="shared" si="28"/>
        <v>16.944600000000001</v>
      </c>
      <c r="O105" s="33">
        <f t="shared" si="28"/>
        <v>299.3546</v>
      </c>
    </row>
    <row r="106" spans="2:15" x14ac:dyDescent="0.25">
      <c r="B106" t="s">
        <v>134</v>
      </c>
      <c r="C106" s="34" t="s">
        <v>148</v>
      </c>
      <c r="D106" s="46">
        <v>248</v>
      </c>
      <c r="E106" s="34">
        <v>3743.43</v>
      </c>
      <c r="F106" s="34">
        <f t="shared" si="23"/>
        <v>224.60579999999999</v>
      </c>
      <c r="G106" s="34">
        <f t="shared" si="24"/>
        <v>3968.0357999999997</v>
      </c>
      <c r="I106" s="32">
        <f t="shared" si="25"/>
        <v>0</v>
      </c>
      <c r="J106" s="33">
        <f t="shared" si="26"/>
        <v>0</v>
      </c>
      <c r="K106" s="33"/>
      <c r="M106" s="33">
        <f t="shared" si="28"/>
        <v>3743.43</v>
      </c>
      <c r="N106" s="33">
        <f t="shared" si="28"/>
        <v>224.60579999999999</v>
      </c>
      <c r="O106" s="33">
        <f t="shared" si="28"/>
        <v>3968.0357999999997</v>
      </c>
    </row>
    <row r="107" spans="2:15" x14ac:dyDescent="0.25">
      <c r="B107" t="s">
        <v>149</v>
      </c>
      <c r="C107" s="34" t="s">
        <v>150</v>
      </c>
      <c r="D107" s="46">
        <v>80</v>
      </c>
      <c r="E107" s="34">
        <v>2500</v>
      </c>
      <c r="F107" s="34">
        <f t="shared" si="23"/>
        <v>150</v>
      </c>
      <c r="G107" s="34">
        <f t="shared" si="24"/>
        <v>2650</v>
      </c>
      <c r="I107" s="32">
        <f t="shared" si="25"/>
        <v>0</v>
      </c>
      <c r="J107" s="33">
        <f t="shared" si="26"/>
        <v>0</v>
      </c>
      <c r="K107" s="33"/>
      <c r="M107" s="33">
        <f t="shared" si="28"/>
        <v>2500</v>
      </c>
      <c r="N107" s="33">
        <f t="shared" si="28"/>
        <v>150</v>
      </c>
      <c r="O107" s="33">
        <f t="shared" si="28"/>
        <v>2650</v>
      </c>
    </row>
    <row r="108" spans="2:15" x14ac:dyDescent="0.25">
      <c r="B108" t="s">
        <v>151</v>
      </c>
      <c r="C108" s="34" t="s">
        <v>152</v>
      </c>
      <c r="D108" s="46">
        <v>273</v>
      </c>
      <c r="E108" s="34">
        <v>10</v>
      </c>
      <c r="F108" s="34">
        <f t="shared" si="23"/>
        <v>0.6</v>
      </c>
      <c r="G108" s="34">
        <f t="shared" si="24"/>
        <v>10.6</v>
      </c>
      <c r="I108" s="32">
        <f t="shared" si="25"/>
        <v>0</v>
      </c>
      <c r="J108" s="33">
        <f t="shared" si="26"/>
        <v>0</v>
      </c>
      <c r="K108" s="33"/>
      <c r="M108" s="33">
        <f t="shared" si="28"/>
        <v>10</v>
      </c>
      <c r="N108" s="33">
        <f t="shared" si="28"/>
        <v>0.6</v>
      </c>
      <c r="O108" s="33">
        <f t="shared" si="28"/>
        <v>10.6</v>
      </c>
    </row>
    <row r="109" spans="2:15" x14ac:dyDescent="0.25">
      <c r="B109" t="s">
        <v>153</v>
      </c>
      <c r="C109" s="34" t="s">
        <v>154</v>
      </c>
      <c r="D109" s="46">
        <v>647</v>
      </c>
      <c r="E109" s="34">
        <v>6954.17</v>
      </c>
      <c r="F109" s="34">
        <f t="shared" si="23"/>
        <v>417.25020000000001</v>
      </c>
      <c r="G109" s="34">
        <f t="shared" si="24"/>
        <v>7371.4202000000005</v>
      </c>
      <c r="I109" s="32">
        <f t="shared" si="25"/>
        <v>0</v>
      </c>
      <c r="J109" s="33">
        <f t="shared" si="26"/>
        <v>0</v>
      </c>
      <c r="K109" s="33"/>
      <c r="M109" s="33">
        <f t="shared" si="28"/>
        <v>6954.17</v>
      </c>
      <c r="N109" s="33">
        <f t="shared" si="28"/>
        <v>417.25020000000001</v>
      </c>
      <c r="O109" s="33">
        <f t="shared" si="28"/>
        <v>7371.4202000000005</v>
      </c>
    </row>
    <row r="110" spans="2:15" x14ac:dyDescent="0.25">
      <c r="B110" t="s">
        <v>155</v>
      </c>
      <c r="C110" s="34" t="s">
        <v>156</v>
      </c>
      <c r="D110" s="46">
        <v>939</v>
      </c>
      <c r="E110" s="34">
        <v>2350</v>
      </c>
      <c r="F110" s="34">
        <f t="shared" si="23"/>
        <v>141</v>
      </c>
      <c r="G110" s="34">
        <f t="shared" si="24"/>
        <v>2491</v>
      </c>
      <c r="I110" s="32">
        <f t="shared" si="25"/>
        <v>0</v>
      </c>
      <c r="J110" s="33">
        <f t="shared" si="26"/>
        <v>0</v>
      </c>
      <c r="K110" s="33"/>
      <c r="M110" s="33">
        <f t="shared" si="28"/>
        <v>2350</v>
      </c>
      <c r="N110" s="33">
        <f t="shared" si="28"/>
        <v>141</v>
      </c>
      <c r="O110" s="33">
        <f t="shared" si="28"/>
        <v>2491</v>
      </c>
    </row>
    <row r="111" spans="2:15" x14ac:dyDescent="0.25">
      <c r="B111" t="s">
        <v>157</v>
      </c>
      <c r="C111" s="34" t="s">
        <v>158</v>
      </c>
      <c r="D111" s="46">
        <v>111</v>
      </c>
      <c r="E111" s="34">
        <v>1000</v>
      </c>
      <c r="F111" s="34">
        <f t="shared" si="23"/>
        <v>60</v>
      </c>
      <c r="G111" s="34">
        <f t="shared" si="24"/>
        <v>1060</v>
      </c>
      <c r="I111" s="32">
        <f t="shared" si="25"/>
        <v>0</v>
      </c>
      <c r="J111" s="33">
        <f t="shared" si="26"/>
        <v>0</v>
      </c>
      <c r="K111" s="33"/>
      <c r="M111" s="33">
        <f t="shared" si="28"/>
        <v>1000</v>
      </c>
      <c r="N111" s="33">
        <f t="shared" si="28"/>
        <v>60</v>
      </c>
      <c r="O111" s="33">
        <f t="shared" si="28"/>
        <v>1060</v>
      </c>
    </row>
    <row r="112" spans="2:15" s="23" customFormat="1" ht="15.75" thickBot="1" x14ac:dyDescent="0.3">
      <c r="C112" s="24" t="s">
        <v>18</v>
      </c>
      <c r="D112" s="24"/>
      <c r="E112" s="25">
        <f t="shared" ref="E112:O112" si="29">SUM(E70:E111)</f>
        <v>165750.57000000004</v>
      </c>
      <c r="F112" s="25">
        <f t="shared" si="29"/>
        <v>9945.0342000000019</v>
      </c>
      <c r="G112" s="25">
        <f t="shared" si="29"/>
        <v>175695.60419999994</v>
      </c>
      <c r="H112" s="25">
        <f t="shared" si="29"/>
        <v>0</v>
      </c>
      <c r="I112" s="25">
        <f t="shared" si="29"/>
        <v>0</v>
      </c>
      <c r="J112" s="25">
        <f t="shared" si="29"/>
        <v>0</v>
      </c>
      <c r="K112" s="25">
        <f t="shared" si="29"/>
        <v>0</v>
      </c>
      <c r="L112" s="25">
        <f t="shared" si="29"/>
        <v>0</v>
      </c>
      <c r="M112" s="25">
        <f t="shared" si="29"/>
        <v>165750.57000000004</v>
      </c>
      <c r="N112" s="25">
        <f t="shared" si="29"/>
        <v>9945.0342000000019</v>
      </c>
      <c r="O112" s="25">
        <f t="shared" si="29"/>
        <v>175695.60419999994</v>
      </c>
    </row>
    <row r="113" spans="1:15" ht="15.75" thickTop="1" x14ac:dyDescent="0.25">
      <c r="A113" s="5"/>
      <c r="B113" s="5"/>
      <c r="C113" s="31"/>
      <c r="D113" s="31"/>
      <c r="E113" s="31"/>
      <c r="F113" s="31"/>
      <c r="G113" s="31"/>
      <c r="I113" s="32"/>
      <c r="J113" s="33"/>
      <c r="K113" s="33"/>
      <c r="M113" s="31"/>
      <c r="N113" s="31"/>
      <c r="O113" s="31"/>
    </row>
    <row r="114" spans="1:15" s="23" customFormat="1" ht="15.75" thickBot="1" x14ac:dyDescent="0.3">
      <c r="C114" s="24" t="s">
        <v>159</v>
      </c>
      <c r="D114" s="24"/>
      <c r="E114" s="25">
        <f t="shared" ref="E114:O114" si="30">E16+E24+E37+E43+E65+E112</f>
        <v>353942.64377358498</v>
      </c>
      <c r="F114" s="25">
        <f t="shared" si="30"/>
        <v>21236.560426415101</v>
      </c>
      <c r="G114" s="25">
        <f t="shared" si="30"/>
        <v>375179.20419999998</v>
      </c>
      <c r="H114" s="25">
        <f t="shared" si="30"/>
        <v>0</v>
      </c>
      <c r="I114" s="25">
        <f t="shared" si="30"/>
        <v>24601.037735849059</v>
      </c>
      <c r="J114" s="25">
        <f t="shared" si="30"/>
        <v>1476.0622641509453</v>
      </c>
      <c r="K114" s="25">
        <f t="shared" si="30"/>
        <v>26077.1</v>
      </c>
      <c r="L114" s="25">
        <f t="shared" si="30"/>
        <v>0</v>
      </c>
      <c r="M114" s="25">
        <f t="shared" si="30"/>
        <v>329341.60603773588</v>
      </c>
      <c r="N114" s="25">
        <f t="shared" si="30"/>
        <v>19760.498162264157</v>
      </c>
      <c r="O114" s="25">
        <f t="shared" si="30"/>
        <v>349102.10419999994</v>
      </c>
    </row>
    <row r="115" spans="1:15" ht="15.75" thickTop="1" x14ac:dyDescent="0.25">
      <c r="C115" s="31"/>
      <c r="D115" s="31"/>
      <c r="E115" s="31"/>
      <c r="F115" s="31"/>
      <c r="G115" s="31"/>
      <c r="I115" s="32"/>
      <c r="J115" s="33"/>
      <c r="K115" s="33"/>
      <c r="M115" s="31"/>
      <c r="N115" s="31"/>
      <c r="O115" s="31"/>
    </row>
    <row r="116" spans="1:15" ht="15.75" thickBot="1" x14ac:dyDescent="0.3">
      <c r="C116" s="47" t="s">
        <v>160</v>
      </c>
      <c r="D116" s="41"/>
      <c r="E116" s="48">
        <f>F112</f>
        <v>9945.0342000000019</v>
      </c>
      <c r="F116" s="49"/>
    </row>
    <row r="117" spans="1:15" ht="15.75" thickTop="1" x14ac:dyDescent="0.25">
      <c r="C117" s="5"/>
      <c r="E117" s="5"/>
      <c r="F117" s="4"/>
    </row>
    <row r="118" spans="1:15" ht="15.75" thickBot="1" x14ac:dyDescent="0.3">
      <c r="C118" s="50" t="s">
        <v>161</v>
      </c>
      <c r="D118" s="51"/>
      <c r="E118" s="52">
        <f>J114</f>
        <v>1476.0622641509453</v>
      </c>
    </row>
    <row r="119" spans="1:15" ht="15.75" thickTop="1" x14ac:dyDescent="0.25"/>
  </sheetData>
  <mergeCells count="10">
    <mergeCell ref="C27:O27"/>
    <mergeCell ref="E29:G29"/>
    <mergeCell ref="I29:K29"/>
    <mergeCell ref="M29:O29"/>
    <mergeCell ref="C5:O5"/>
    <mergeCell ref="C6:O6"/>
    <mergeCell ref="C8:O8"/>
    <mergeCell ref="E10:G10"/>
    <mergeCell ref="I10:K10"/>
    <mergeCell ref="M10:O10"/>
  </mergeCells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tabSelected="1" view="pageBreakPreview" topLeftCell="A4" zoomScale="80" zoomScaleNormal="90" zoomScaleSheetLayoutView="80" workbookViewId="0">
      <selection activeCell="G132" sqref="G132"/>
    </sheetView>
  </sheetViews>
  <sheetFormatPr defaultRowHeight="15" x14ac:dyDescent="0.25"/>
  <cols>
    <col min="1" max="1" width="12.28515625" customWidth="1"/>
    <col min="2" max="2" width="15.7109375" customWidth="1"/>
    <col min="3" max="3" width="36.7109375" customWidth="1"/>
    <col min="4" max="4" width="16.140625" customWidth="1"/>
    <col min="5" max="5" width="16.5703125" customWidth="1"/>
    <col min="6" max="6" width="13.7109375" customWidth="1"/>
    <col min="7" max="7" width="14.5703125" customWidth="1"/>
    <col min="8" max="8" width="0.7109375" style="3" customWidth="1"/>
    <col min="9" max="9" width="13.7109375" style="4" customWidth="1"/>
    <col min="10" max="11" width="14.7109375" customWidth="1"/>
    <col min="12" max="12" width="0.85546875" style="3" customWidth="1"/>
    <col min="13" max="13" width="13.28515625" style="4" customWidth="1"/>
    <col min="14" max="14" width="15.140625" style="4" customWidth="1"/>
    <col min="15" max="15" width="13.140625" style="4" customWidth="1"/>
  </cols>
  <sheetData>
    <row r="1" spans="1:15" x14ac:dyDescent="0.25">
      <c r="G1" s="1"/>
      <c r="H1" s="1"/>
      <c r="I1" s="2"/>
      <c r="J1" s="1"/>
      <c r="K1" s="1"/>
      <c r="L1" s="1"/>
      <c r="M1" s="2"/>
    </row>
    <row r="2" spans="1:15" x14ac:dyDescent="0.25">
      <c r="G2" s="1"/>
      <c r="H2" s="1"/>
      <c r="I2" s="2"/>
      <c r="J2" s="1"/>
      <c r="K2" s="1"/>
      <c r="L2" s="1"/>
      <c r="M2" s="2"/>
    </row>
    <row r="3" spans="1:15" x14ac:dyDescent="0.25">
      <c r="G3" s="1"/>
      <c r="H3" s="1"/>
      <c r="I3" s="2"/>
      <c r="J3" s="1"/>
      <c r="K3" s="1"/>
      <c r="L3" s="1"/>
      <c r="M3" s="2"/>
    </row>
    <row r="4" spans="1:15" x14ac:dyDescent="0.25">
      <c r="G4" s="1"/>
      <c r="H4" s="1"/>
      <c r="I4" s="2"/>
      <c r="J4" s="1"/>
      <c r="K4" s="1"/>
      <c r="L4" s="1"/>
      <c r="M4" s="2"/>
    </row>
    <row r="5" spans="1:15" x14ac:dyDescent="0.25">
      <c r="C5" s="60" t="s">
        <v>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x14ac:dyDescent="0.25">
      <c r="C6" s="60" t="s">
        <v>1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x14ac:dyDescent="0.25">
      <c r="G7" s="1"/>
      <c r="H7" s="1"/>
      <c r="I7" s="2"/>
      <c r="J7" s="1"/>
      <c r="K7" s="1"/>
      <c r="L7" s="1"/>
      <c r="M7" s="2"/>
    </row>
    <row r="8" spans="1:15" x14ac:dyDescent="0.25">
      <c r="C8" s="61" t="s">
        <v>2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x14ac:dyDescent="0.25">
      <c r="C9" t="s">
        <v>3</v>
      </c>
    </row>
    <row r="10" spans="1:15" x14ac:dyDescent="0.25">
      <c r="A10" s="5" t="s">
        <v>4</v>
      </c>
      <c r="B10" s="5"/>
      <c r="D10" s="6" t="s">
        <v>5</v>
      </c>
      <c r="E10" s="57" t="s">
        <v>6</v>
      </c>
      <c r="F10" s="57"/>
      <c r="G10" s="57"/>
      <c r="I10" s="58" t="s">
        <v>7</v>
      </c>
      <c r="J10" s="58"/>
      <c r="K10" s="58"/>
      <c r="M10" s="67" t="s">
        <v>8</v>
      </c>
      <c r="N10" s="67"/>
      <c r="O10" s="67"/>
    </row>
    <row r="11" spans="1:15" x14ac:dyDescent="0.25">
      <c r="A11" s="7" t="s">
        <v>9</v>
      </c>
      <c r="B11" s="7"/>
      <c r="E11" s="8" t="s">
        <v>10</v>
      </c>
      <c r="F11" s="8" t="s">
        <v>11</v>
      </c>
      <c r="G11" s="8" t="s">
        <v>12</v>
      </c>
      <c r="H11" s="9"/>
      <c r="I11" s="10" t="s">
        <v>10</v>
      </c>
      <c r="J11" s="8" t="s">
        <v>11</v>
      </c>
      <c r="K11" s="8" t="s">
        <v>12</v>
      </c>
      <c r="M11" s="10" t="s">
        <v>10</v>
      </c>
      <c r="N11" s="10" t="s">
        <v>11</v>
      </c>
      <c r="O11" s="10" t="s">
        <v>12</v>
      </c>
    </row>
    <row r="12" spans="1:15" x14ac:dyDescent="0.25">
      <c r="A12" t="s">
        <v>13</v>
      </c>
      <c r="C12" s="11"/>
      <c r="D12" s="12"/>
      <c r="E12" s="13"/>
      <c r="F12" s="13"/>
      <c r="G12" s="14"/>
      <c r="H12" s="9"/>
      <c r="I12" s="15"/>
      <c r="J12" s="16"/>
      <c r="K12" s="16"/>
      <c r="M12" s="17"/>
      <c r="N12" s="17"/>
      <c r="O12" s="17"/>
    </row>
    <row r="13" spans="1:15" ht="30" x14ac:dyDescent="0.25">
      <c r="C13" s="11" t="s">
        <v>14</v>
      </c>
      <c r="D13" s="11"/>
      <c r="E13" s="18">
        <v>16685</v>
      </c>
      <c r="F13" s="18">
        <v>1001.1</v>
      </c>
      <c r="G13" s="14">
        <v>17686.099999999999</v>
      </c>
      <c r="H13" s="9"/>
      <c r="I13" s="19">
        <f>K13/1.06</f>
        <v>0</v>
      </c>
      <c r="J13" s="13">
        <f>K13-I13</f>
        <v>0</v>
      </c>
      <c r="K13" s="13">
        <v>0</v>
      </c>
      <c r="L13" s="20"/>
      <c r="M13" s="17">
        <f>E13-I13</f>
        <v>16685</v>
      </c>
      <c r="N13" s="21">
        <f>F13-J13</f>
        <v>1001.1</v>
      </c>
      <c r="O13" s="62">
        <f>G13-K13</f>
        <v>17686.099999999999</v>
      </c>
    </row>
    <row r="14" spans="1:15" ht="30" x14ac:dyDescent="0.25">
      <c r="C14" s="11" t="s">
        <v>15</v>
      </c>
      <c r="D14" s="12" t="s">
        <v>16</v>
      </c>
      <c r="E14" s="13">
        <v>9700</v>
      </c>
      <c r="F14" s="13">
        <v>582</v>
      </c>
      <c r="G14" s="14">
        <v>10282</v>
      </c>
      <c r="H14" s="9"/>
      <c r="I14" s="19">
        <f t="shared" ref="I14:I15" si="0">K14/1.06</f>
        <v>0</v>
      </c>
      <c r="J14" s="13">
        <f t="shared" ref="J14:J15" si="1">K14-I14</f>
        <v>0</v>
      </c>
      <c r="K14" s="22">
        <v>0</v>
      </c>
      <c r="M14" s="17">
        <f t="shared" ref="M14:O15" si="2">E14-I14</f>
        <v>9700</v>
      </c>
      <c r="N14" s="21">
        <f t="shared" si="2"/>
        <v>582</v>
      </c>
      <c r="O14" s="62">
        <f t="shared" si="2"/>
        <v>10282</v>
      </c>
    </row>
    <row r="15" spans="1:15" ht="30" x14ac:dyDescent="0.25">
      <c r="C15" s="11" t="s">
        <v>15</v>
      </c>
      <c r="D15" s="12" t="s">
        <v>17</v>
      </c>
      <c r="E15" s="13">
        <v>9700</v>
      </c>
      <c r="F15" s="13">
        <v>582</v>
      </c>
      <c r="G15" s="14">
        <v>10282</v>
      </c>
      <c r="H15" s="9"/>
      <c r="I15" s="19">
        <f t="shared" si="0"/>
        <v>0</v>
      </c>
      <c r="J15" s="13">
        <f t="shared" si="1"/>
        <v>0</v>
      </c>
      <c r="K15" s="22">
        <v>0</v>
      </c>
      <c r="M15" s="17">
        <f t="shared" si="2"/>
        <v>9700</v>
      </c>
      <c r="N15" s="21">
        <f t="shared" si="2"/>
        <v>582</v>
      </c>
      <c r="O15" s="62">
        <f t="shared" si="2"/>
        <v>10282</v>
      </c>
    </row>
    <row r="16" spans="1:15" s="23" customFormat="1" ht="15.75" thickBot="1" x14ac:dyDescent="0.3">
      <c r="C16" s="24" t="s">
        <v>18</v>
      </c>
      <c r="D16" s="24"/>
      <c r="E16" s="25">
        <f>SUM(E12:E15)</f>
        <v>36085</v>
      </c>
      <c r="F16" s="25">
        <f t="shared" ref="F16:O16" si="3">SUM(F12:F15)</f>
        <v>2165.1</v>
      </c>
      <c r="G16" s="25">
        <f t="shared" si="3"/>
        <v>38250.1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36085</v>
      </c>
      <c r="N16" s="25">
        <f t="shared" si="3"/>
        <v>2165.1</v>
      </c>
      <c r="O16" s="25">
        <f t="shared" si="3"/>
        <v>38250.1</v>
      </c>
    </row>
    <row r="17" spans="1:15" ht="15.75" thickTop="1" x14ac:dyDescent="0.25"/>
    <row r="18" spans="1:15" x14ac:dyDescent="0.25">
      <c r="A18" s="5" t="s">
        <v>19</v>
      </c>
      <c r="B18" s="5"/>
    </row>
    <row r="19" spans="1:15" x14ac:dyDescent="0.25">
      <c r="A19" t="s">
        <v>20</v>
      </c>
      <c r="C19" s="11"/>
      <c r="D19" s="12"/>
      <c r="E19" s="13"/>
      <c r="F19" s="13"/>
      <c r="G19" s="13"/>
      <c r="I19" s="26"/>
      <c r="J19" s="27"/>
      <c r="K19" s="27"/>
      <c r="M19" s="68"/>
      <c r="N19" s="68"/>
      <c r="O19" s="68"/>
    </row>
    <row r="20" spans="1:15" x14ac:dyDescent="0.25">
      <c r="A20" t="s">
        <v>21</v>
      </c>
      <c r="C20" s="11" t="s">
        <v>22</v>
      </c>
      <c r="D20" s="12" t="s">
        <v>23</v>
      </c>
      <c r="E20" s="13">
        <v>1735</v>
      </c>
      <c r="F20" s="13">
        <v>104.1</v>
      </c>
      <c r="G20" s="13">
        <f t="shared" ref="G20:G22" si="4">SUM(E20:F20)</f>
        <v>1839.1</v>
      </c>
      <c r="I20" s="26">
        <f>K20/1.06</f>
        <v>0</v>
      </c>
      <c r="J20" s="27">
        <f>K20-I20</f>
        <v>0</v>
      </c>
      <c r="K20" s="27">
        <v>0</v>
      </c>
      <c r="M20" s="68">
        <f>E20-I20</f>
        <v>1735</v>
      </c>
      <c r="N20" s="68">
        <f>F20-J20</f>
        <v>104.1</v>
      </c>
      <c r="O20" s="69">
        <f>G20-K20</f>
        <v>1839.1</v>
      </c>
    </row>
    <row r="21" spans="1:15" x14ac:dyDescent="0.25">
      <c r="C21" s="11" t="s">
        <v>24</v>
      </c>
      <c r="D21" s="12" t="s">
        <v>25</v>
      </c>
      <c r="E21" s="13">
        <v>1435</v>
      </c>
      <c r="F21" s="13">
        <v>86.1</v>
      </c>
      <c r="G21" s="13">
        <f t="shared" si="4"/>
        <v>1521.1</v>
      </c>
      <c r="I21" s="26">
        <f t="shared" ref="I21:I22" si="5">K21/1.06</f>
        <v>0</v>
      </c>
      <c r="J21" s="27">
        <f t="shared" ref="J21:J22" si="6">K21-I21</f>
        <v>0</v>
      </c>
      <c r="K21" s="13">
        <v>0</v>
      </c>
      <c r="M21" s="68">
        <f t="shared" ref="M21:O22" si="7">E21-I21</f>
        <v>1435</v>
      </c>
      <c r="N21" s="68">
        <f t="shared" si="7"/>
        <v>86.1</v>
      </c>
      <c r="O21" s="69">
        <f t="shared" si="7"/>
        <v>1521.1</v>
      </c>
    </row>
    <row r="22" spans="1:15" x14ac:dyDescent="0.25">
      <c r="C22" s="11" t="s">
        <v>27</v>
      </c>
      <c r="D22" s="12" t="s">
        <v>28</v>
      </c>
      <c r="E22" s="13">
        <v>4085</v>
      </c>
      <c r="F22" s="13">
        <v>245.1</v>
      </c>
      <c r="G22" s="13">
        <f t="shared" si="4"/>
        <v>4330.1000000000004</v>
      </c>
      <c r="I22" s="26">
        <f t="shared" si="5"/>
        <v>0</v>
      </c>
      <c r="J22" s="27">
        <f t="shared" si="6"/>
        <v>0</v>
      </c>
      <c r="K22" s="13">
        <v>0</v>
      </c>
      <c r="M22" s="68">
        <f t="shared" si="7"/>
        <v>4085</v>
      </c>
      <c r="N22" s="68">
        <f t="shared" si="7"/>
        <v>245.1</v>
      </c>
      <c r="O22" s="69">
        <f t="shared" si="7"/>
        <v>4330.1000000000004</v>
      </c>
    </row>
    <row r="23" spans="1:15" s="23" customFormat="1" ht="15.75" thickBot="1" x14ac:dyDescent="0.3">
      <c r="C23" s="24" t="s">
        <v>18</v>
      </c>
      <c r="D23" s="24"/>
      <c r="E23" s="25">
        <f t="shared" ref="E23:O23" si="8">SUM(E19:E22)</f>
        <v>7255</v>
      </c>
      <c r="F23" s="25">
        <f t="shared" si="8"/>
        <v>435.29999999999995</v>
      </c>
      <c r="G23" s="25">
        <f t="shared" si="8"/>
        <v>7690.3</v>
      </c>
      <c r="H23" s="25">
        <f t="shared" si="8"/>
        <v>0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0</v>
      </c>
      <c r="M23" s="25">
        <f t="shared" si="8"/>
        <v>7255</v>
      </c>
      <c r="N23" s="25">
        <f t="shared" si="8"/>
        <v>435.29999999999995</v>
      </c>
      <c r="O23" s="25">
        <f t="shared" si="8"/>
        <v>7690.3</v>
      </c>
    </row>
    <row r="24" spans="1:15" ht="15.75" thickTop="1" x14ac:dyDescent="0.25">
      <c r="E24" s="22"/>
      <c r="F24" s="22"/>
      <c r="G24" s="22"/>
      <c r="I24" s="26"/>
      <c r="J24" s="27"/>
      <c r="K24" s="27"/>
      <c r="M24" s="68"/>
      <c r="N24" s="68"/>
      <c r="O24" s="68"/>
    </row>
    <row r="25" spans="1:15" ht="15.75" customHeight="1" x14ac:dyDescent="0.25"/>
    <row r="26" spans="1:15" x14ac:dyDescent="0.25">
      <c r="C26" s="56" t="s">
        <v>29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x14ac:dyDescent="0.25">
      <c r="C27" t="s">
        <v>3</v>
      </c>
    </row>
    <row r="28" spans="1:15" x14ac:dyDescent="0.25">
      <c r="A28" s="5"/>
      <c r="B28" s="5"/>
      <c r="E28" s="57" t="s">
        <v>6</v>
      </c>
      <c r="F28" s="57"/>
      <c r="G28" s="57"/>
      <c r="I28" s="58" t="s">
        <v>7</v>
      </c>
      <c r="J28" s="58"/>
      <c r="K28" s="58"/>
      <c r="M28" s="67" t="s">
        <v>8</v>
      </c>
      <c r="N28" s="67"/>
      <c r="O28" s="67"/>
    </row>
    <row r="29" spans="1:15" x14ac:dyDescent="0.25">
      <c r="A29" s="7"/>
      <c r="B29" s="7"/>
      <c r="E29" s="8" t="s">
        <v>10</v>
      </c>
      <c r="F29" s="8" t="s">
        <v>11</v>
      </c>
      <c r="G29" s="8" t="s">
        <v>12</v>
      </c>
      <c r="I29" s="10" t="s">
        <v>10</v>
      </c>
      <c r="J29" s="8" t="s">
        <v>11</v>
      </c>
      <c r="K29" s="8" t="s">
        <v>12</v>
      </c>
      <c r="M29" s="10" t="s">
        <v>10</v>
      </c>
      <c r="N29" s="10" t="s">
        <v>11</v>
      </c>
      <c r="O29" s="10" t="s">
        <v>12</v>
      </c>
    </row>
    <row r="30" spans="1:15" x14ac:dyDescent="0.25">
      <c r="J30" s="28"/>
      <c r="K30" s="28"/>
    </row>
    <row r="31" spans="1:15" x14ac:dyDescent="0.25">
      <c r="A31" s="5" t="s">
        <v>19</v>
      </c>
      <c r="B31" s="5"/>
      <c r="E31" s="22"/>
      <c r="F31" s="22"/>
      <c r="G31" s="22"/>
      <c r="M31" s="68"/>
      <c r="N31" s="68"/>
      <c r="O31" s="68"/>
    </row>
    <row r="32" spans="1:15" x14ac:dyDescent="0.25">
      <c r="A32" t="s">
        <v>20</v>
      </c>
      <c r="C32" s="11" t="s">
        <v>30</v>
      </c>
      <c r="D32" s="12" t="s">
        <v>31</v>
      </c>
      <c r="E32" s="28">
        <v>1185</v>
      </c>
      <c r="F32" s="29">
        <v>71.099999999999994</v>
      </c>
      <c r="G32" s="28">
        <v>1256.0999999999999</v>
      </c>
      <c r="I32" s="26">
        <f>K32/1.06</f>
        <v>0</v>
      </c>
      <c r="J32" s="27">
        <f>K32-I32</f>
        <v>0</v>
      </c>
      <c r="K32" s="27">
        <v>0</v>
      </c>
      <c r="M32" s="70">
        <f>E32-I32</f>
        <v>1185</v>
      </c>
      <c r="N32" s="70">
        <f>F32-J32</f>
        <v>71.099999999999994</v>
      </c>
      <c r="O32" s="71">
        <f>G32-K32</f>
        <v>1256.0999999999999</v>
      </c>
    </row>
    <row r="33" spans="1:16" x14ac:dyDescent="0.25">
      <c r="A33" t="s">
        <v>21</v>
      </c>
      <c r="C33" s="11" t="s">
        <v>32</v>
      </c>
      <c r="D33" s="12" t="s">
        <v>33</v>
      </c>
      <c r="E33" s="28">
        <v>1185</v>
      </c>
      <c r="F33" s="29">
        <v>71.099999999999994</v>
      </c>
      <c r="G33" s="28">
        <v>1256.0999999999999</v>
      </c>
      <c r="I33" s="26">
        <f t="shared" ref="I33:I35" si="9">K33/1.06</f>
        <v>0</v>
      </c>
      <c r="J33" s="27">
        <f t="shared" ref="J33:J35" si="10">K33-I33</f>
        <v>0</v>
      </c>
      <c r="K33" s="27">
        <v>0</v>
      </c>
      <c r="M33" s="70">
        <f t="shared" ref="M33:O35" si="11">E33-I33</f>
        <v>1185</v>
      </c>
      <c r="N33" s="70">
        <f t="shared" si="11"/>
        <v>71.099999999999994</v>
      </c>
      <c r="O33" s="71">
        <f t="shared" si="11"/>
        <v>1256.0999999999999</v>
      </c>
    </row>
    <row r="34" spans="1:16" x14ac:dyDescent="0.25">
      <c r="C34" s="11" t="s">
        <v>34</v>
      </c>
      <c r="D34" s="12" t="s">
        <v>35</v>
      </c>
      <c r="E34" s="28">
        <v>1593.3962264150941</v>
      </c>
      <c r="F34" s="29">
        <v>95.603773584905781</v>
      </c>
      <c r="G34" s="28">
        <v>1689</v>
      </c>
      <c r="I34" s="26">
        <f t="shared" si="9"/>
        <v>0</v>
      </c>
      <c r="J34" s="27">
        <f t="shared" si="10"/>
        <v>0</v>
      </c>
      <c r="K34" s="27">
        <v>0</v>
      </c>
      <c r="M34" s="70">
        <f t="shared" si="11"/>
        <v>1593.3962264150941</v>
      </c>
      <c r="N34" s="70">
        <f t="shared" si="11"/>
        <v>95.603773584905781</v>
      </c>
      <c r="O34" s="71">
        <f t="shared" si="11"/>
        <v>1689</v>
      </c>
      <c r="P34" s="4"/>
    </row>
    <row r="35" spans="1:16" x14ac:dyDescent="0.25">
      <c r="C35" s="11" t="s">
        <v>36</v>
      </c>
      <c r="D35" s="12" t="s">
        <v>37</v>
      </c>
      <c r="E35" s="28">
        <v>5859.433962264151</v>
      </c>
      <c r="F35" s="29">
        <v>351.56603773584948</v>
      </c>
      <c r="G35" s="28">
        <v>6211</v>
      </c>
      <c r="I35" s="26">
        <f t="shared" si="9"/>
        <v>0</v>
      </c>
      <c r="J35" s="27">
        <f t="shared" si="10"/>
        <v>0</v>
      </c>
      <c r="K35" s="27">
        <v>0</v>
      </c>
      <c r="M35" s="70">
        <f t="shared" si="11"/>
        <v>5859.433962264151</v>
      </c>
      <c r="N35" s="70">
        <f t="shared" si="11"/>
        <v>351.56603773584948</v>
      </c>
      <c r="O35" s="71">
        <f t="shared" si="11"/>
        <v>6211</v>
      </c>
    </row>
    <row r="36" spans="1:16" s="23" customFormat="1" ht="15.75" thickBot="1" x14ac:dyDescent="0.3">
      <c r="C36" s="24" t="s">
        <v>18</v>
      </c>
      <c r="D36" s="24"/>
      <c r="E36" s="25">
        <f>SUM(E32:E35)</f>
        <v>9822.8301886792451</v>
      </c>
      <c r="F36" s="25">
        <f t="shared" ref="F36:O36" si="12">SUM(F32:F35)</f>
        <v>589.36981132075528</v>
      </c>
      <c r="G36" s="25">
        <f t="shared" si="12"/>
        <v>10412.200000000001</v>
      </c>
      <c r="H36" s="25">
        <f t="shared" si="12"/>
        <v>0</v>
      </c>
      <c r="I36" s="25">
        <f t="shared" si="12"/>
        <v>0</v>
      </c>
      <c r="J36" s="25">
        <f t="shared" si="12"/>
        <v>0</v>
      </c>
      <c r="K36" s="25">
        <f t="shared" si="12"/>
        <v>0</v>
      </c>
      <c r="L36" s="25">
        <f t="shared" si="12"/>
        <v>0</v>
      </c>
      <c r="M36" s="25">
        <f t="shared" si="12"/>
        <v>9822.8301886792451</v>
      </c>
      <c r="N36" s="25">
        <f t="shared" si="12"/>
        <v>589.36981132075528</v>
      </c>
      <c r="O36" s="25">
        <f t="shared" si="12"/>
        <v>10412.200000000001</v>
      </c>
    </row>
    <row r="37" spans="1:16" ht="15.75" thickTop="1" x14ac:dyDescent="0.25">
      <c r="C37" s="30"/>
      <c r="D37" s="30"/>
      <c r="E37" s="31"/>
      <c r="F37" s="31"/>
      <c r="G37" s="31"/>
      <c r="I37" s="32"/>
      <c r="J37" s="33"/>
      <c r="K37" s="33"/>
      <c r="M37" s="31"/>
      <c r="N37" s="31"/>
      <c r="O37" s="31"/>
    </row>
    <row r="38" spans="1:16" x14ac:dyDescent="0.25">
      <c r="A38" s="5" t="s">
        <v>38</v>
      </c>
      <c r="B38" s="5"/>
      <c r="C38" s="30"/>
      <c r="D38" s="30"/>
      <c r="E38" s="31"/>
      <c r="F38" s="31"/>
      <c r="G38" s="31"/>
      <c r="I38" s="32"/>
      <c r="J38" s="33"/>
      <c r="K38" s="33"/>
      <c r="M38" s="31"/>
      <c r="N38" s="31"/>
      <c r="O38" s="31"/>
    </row>
    <row r="39" spans="1:16" x14ac:dyDescent="0.25">
      <c r="A39">
        <v>2017</v>
      </c>
      <c r="C39" s="11" t="s">
        <v>39</v>
      </c>
      <c r="D39" s="12" t="s">
        <v>40</v>
      </c>
      <c r="E39" s="13">
        <v>1130</v>
      </c>
      <c r="F39" s="13">
        <v>67.8</v>
      </c>
      <c r="G39" s="34">
        <f>SUM(E39:F39)</f>
        <v>1197.8</v>
      </c>
      <c r="I39" s="4">
        <f>K39/1.06</f>
        <v>0</v>
      </c>
      <c r="J39" s="35">
        <f>K39-I39</f>
        <v>0</v>
      </c>
      <c r="K39" s="35">
        <v>0</v>
      </c>
      <c r="M39" s="19">
        <f>E39-I39</f>
        <v>1130</v>
      </c>
      <c r="N39" s="19">
        <f>F39-J39</f>
        <v>67.8</v>
      </c>
      <c r="O39" s="79">
        <f>G39-K39</f>
        <v>1197.8</v>
      </c>
    </row>
    <row r="40" spans="1:16" x14ac:dyDescent="0.25">
      <c r="A40" t="s">
        <v>41</v>
      </c>
      <c r="C40" s="11" t="s">
        <v>42</v>
      </c>
      <c r="D40" s="12" t="s">
        <v>43</v>
      </c>
      <c r="E40" s="13">
        <v>1185</v>
      </c>
      <c r="F40" s="13">
        <v>71.099999999999994</v>
      </c>
      <c r="G40" s="34">
        <f>SUM(E40:F40)</f>
        <v>1256.0999999999999</v>
      </c>
      <c r="I40" s="4">
        <f t="shared" ref="I40:I41" si="13">K40/1.06</f>
        <v>1184.9999999999998</v>
      </c>
      <c r="J40" s="35">
        <f t="shared" ref="J40:J41" si="14">K40-I40</f>
        <v>71.100000000000136</v>
      </c>
      <c r="K40" s="36">
        <v>1256.0999999999999</v>
      </c>
      <c r="M40" s="19">
        <f t="shared" ref="M40:O41" si="15">E40-I40</f>
        <v>0</v>
      </c>
      <c r="N40" s="19">
        <f t="shared" si="15"/>
        <v>-1.4210854715202004E-13</v>
      </c>
      <c r="O40" s="19">
        <f t="shared" si="15"/>
        <v>0</v>
      </c>
    </row>
    <row r="41" spans="1:16" x14ac:dyDescent="0.25">
      <c r="A41" t="s">
        <v>44</v>
      </c>
      <c r="C41" s="11" t="s">
        <v>45</v>
      </c>
      <c r="D41" s="12" t="s">
        <v>46</v>
      </c>
      <c r="E41" s="13">
        <v>4470</v>
      </c>
      <c r="F41" s="13">
        <v>268.2</v>
      </c>
      <c r="G41" s="34">
        <f>SUM(E41:F41)</f>
        <v>4738.2</v>
      </c>
      <c r="I41" s="4">
        <f t="shared" si="13"/>
        <v>4470</v>
      </c>
      <c r="J41" s="35">
        <f t="shared" si="14"/>
        <v>268.19999999999982</v>
      </c>
      <c r="K41" s="35">
        <v>4738.2</v>
      </c>
      <c r="M41" s="19">
        <f t="shared" si="15"/>
        <v>0</v>
      </c>
      <c r="N41" s="19">
        <f t="shared" si="15"/>
        <v>0</v>
      </c>
      <c r="O41" s="19">
        <f t="shared" si="15"/>
        <v>0</v>
      </c>
    </row>
    <row r="42" spans="1:16" s="23" customFormat="1" ht="15.75" thickBot="1" x14ac:dyDescent="0.3">
      <c r="C42" s="24" t="s">
        <v>18</v>
      </c>
      <c r="D42" s="24"/>
      <c r="E42" s="25">
        <f>SUM(E39:E41)</f>
        <v>6785</v>
      </c>
      <c r="F42" s="25">
        <f t="shared" ref="F42:O42" si="16">SUM(F39:F41)</f>
        <v>407.09999999999997</v>
      </c>
      <c r="G42" s="25">
        <f t="shared" si="16"/>
        <v>7192.0999999999995</v>
      </c>
      <c r="H42" s="25">
        <f t="shared" si="16"/>
        <v>0</v>
      </c>
      <c r="I42" s="25">
        <f t="shared" si="16"/>
        <v>5655</v>
      </c>
      <c r="J42" s="25">
        <f t="shared" si="16"/>
        <v>339.29999999999995</v>
      </c>
      <c r="K42" s="25">
        <f t="shared" si="16"/>
        <v>5994.2999999999993</v>
      </c>
      <c r="L42" s="25">
        <f t="shared" si="16"/>
        <v>0</v>
      </c>
      <c r="M42" s="25">
        <f t="shared" si="16"/>
        <v>1130</v>
      </c>
      <c r="N42" s="25">
        <f t="shared" si="16"/>
        <v>67.799999999999855</v>
      </c>
      <c r="O42" s="25">
        <f t="shared" si="16"/>
        <v>1197.8</v>
      </c>
    </row>
    <row r="43" spans="1:16" ht="15.75" thickTop="1" x14ac:dyDescent="0.25">
      <c r="C43" s="30"/>
      <c r="D43" s="30"/>
      <c r="E43" s="31"/>
      <c r="F43" s="31"/>
      <c r="G43" s="31"/>
      <c r="I43" s="32"/>
      <c r="J43" s="33"/>
      <c r="K43" s="33"/>
      <c r="M43" s="31"/>
      <c r="N43" s="31"/>
      <c r="O43" s="31"/>
    </row>
    <row r="44" spans="1:16" x14ac:dyDescent="0.25">
      <c r="A44" s="5" t="s">
        <v>47</v>
      </c>
      <c r="B44" s="5"/>
      <c r="C44" s="30"/>
      <c r="D44" s="30"/>
      <c r="E44" s="31"/>
      <c r="F44" s="31"/>
      <c r="G44" s="31"/>
      <c r="I44" s="32"/>
      <c r="J44" s="33"/>
      <c r="K44" s="33"/>
      <c r="M44" s="31"/>
      <c r="N44" s="31"/>
      <c r="O44" s="31"/>
    </row>
    <row r="45" spans="1:16" x14ac:dyDescent="0.25">
      <c r="A45" t="s">
        <v>48</v>
      </c>
      <c r="C45" s="34"/>
      <c r="D45" s="37"/>
      <c r="E45" s="34"/>
      <c r="F45" s="34"/>
      <c r="G45" s="34"/>
      <c r="I45" s="32"/>
      <c r="J45" s="33"/>
      <c r="K45" s="33"/>
      <c r="M45" s="32"/>
      <c r="N45" s="32"/>
      <c r="O45" s="32">
        <v>0</v>
      </c>
    </row>
    <row r="46" spans="1:16" x14ac:dyDescent="0.25">
      <c r="A46" t="s">
        <v>49</v>
      </c>
      <c r="C46" s="34" t="s">
        <v>50</v>
      </c>
      <c r="D46" s="37" t="s">
        <v>51</v>
      </c>
      <c r="E46" s="34">
        <f t="shared" ref="E46:E58" si="17">G46/1.06</f>
        <v>45400</v>
      </c>
      <c r="F46" s="34">
        <f t="shared" ref="F46:F58" si="18">G46-E46</f>
        <v>2724</v>
      </c>
      <c r="G46" s="34">
        <v>48124</v>
      </c>
      <c r="I46" s="32">
        <f>K46/1.06</f>
        <v>0</v>
      </c>
      <c r="J46" s="38">
        <f>K46-I46</f>
        <v>0</v>
      </c>
      <c r="K46" s="33">
        <v>0</v>
      </c>
      <c r="M46" s="32">
        <f>E46-I46</f>
        <v>45400</v>
      </c>
      <c r="N46" s="32">
        <f>F46-J46</f>
        <v>2724</v>
      </c>
      <c r="O46" s="80">
        <f>G46-K46</f>
        <v>48124</v>
      </c>
      <c r="P46">
        <v>0</v>
      </c>
    </row>
    <row r="47" spans="1:16" ht="45" x14ac:dyDescent="0.25">
      <c r="A47" s="39" t="s">
        <v>52</v>
      </c>
      <c r="B47" s="39"/>
      <c r="C47" s="34" t="s">
        <v>53</v>
      </c>
      <c r="D47" s="37" t="s">
        <v>54</v>
      </c>
      <c r="E47" s="34">
        <f t="shared" si="17"/>
        <v>4250</v>
      </c>
      <c r="F47" s="34">
        <f t="shared" si="18"/>
        <v>255</v>
      </c>
      <c r="G47" s="34">
        <v>4505</v>
      </c>
      <c r="I47" s="32">
        <f t="shared" ref="I47:I59" si="19">K47/1.06</f>
        <v>0</v>
      </c>
      <c r="J47" s="38">
        <f t="shared" ref="J47:J59" si="20">K47-I47</f>
        <v>0</v>
      </c>
      <c r="K47" s="33">
        <v>0</v>
      </c>
      <c r="M47" s="32">
        <f t="shared" ref="M47:O59" si="21">E47-I47</f>
        <v>4250</v>
      </c>
      <c r="N47" s="32">
        <f t="shared" si="21"/>
        <v>255</v>
      </c>
      <c r="O47" s="44">
        <f t="shared" si="21"/>
        <v>4505</v>
      </c>
    </row>
    <row r="48" spans="1:16" x14ac:dyDescent="0.25">
      <c r="C48" s="34" t="s">
        <v>55</v>
      </c>
      <c r="D48" s="37" t="s">
        <v>56</v>
      </c>
      <c r="E48" s="34">
        <f t="shared" si="17"/>
        <v>3750</v>
      </c>
      <c r="F48" s="34">
        <f t="shared" si="18"/>
        <v>225</v>
      </c>
      <c r="G48" s="34">
        <v>3975</v>
      </c>
      <c r="I48" s="32">
        <f t="shared" si="19"/>
        <v>0</v>
      </c>
      <c r="J48" s="38">
        <f t="shared" si="20"/>
        <v>0</v>
      </c>
      <c r="K48" s="38">
        <v>0</v>
      </c>
      <c r="M48" s="32">
        <f t="shared" si="21"/>
        <v>3750</v>
      </c>
      <c r="N48" s="32">
        <f t="shared" si="21"/>
        <v>225</v>
      </c>
      <c r="O48" s="44">
        <f t="shared" si="21"/>
        <v>3975</v>
      </c>
    </row>
    <row r="49" spans="1:15" x14ac:dyDescent="0.25">
      <c r="C49" s="34" t="s">
        <v>60</v>
      </c>
      <c r="D49" s="37" t="s">
        <v>61</v>
      </c>
      <c r="E49" s="34">
        <f t="shared" si="17"/>
        <v>8700</v>
      </c>
      <c r="F49" s="34">
        <f t="shared" si="18"/>
        <v>522</v>
      </c>
      <c r="G49" s="34">
        <v>9222</v>
      </c>
      <c r="I49" s="32">
        <f t="shared" si="19"/>
        <v>0</v>
      </c>
      <c r="J49" s="38">
        <f t="shared" si="20"/>
        <v>0</v>
      </c>
      <c r="K49" s="38">
        <v>0</v>
      </c>
      <c r="M49" s="32">
        <f t="shared" si="21"/>
        <v>8700</v>
      </c>
      <c r="N49" s="32">
        <f t="shared" si="21"/>
        <v>522</v>
      </c>
      <c r="O49" s="44">
        <f t="shared" si="21"/>
        <v>9222</v>
      </c>
    </row>
    <row r="50" spans="1:15" x14ac:dyDescent="0.25">
      <c r="C50" s="34" t="s">
        <v>62</v>
      </c>
      <c r="D50" s="37" t="s">
        <v>63</v>
      </c>
      <c r="E50" s="34">
        <f t="shared" si="17"/>
        <v>1700</v>
      </c>
      <c r="F50" s="34">
        <f t="shared" si="18"/>
        <v>102</v>
      </c>
      <c r="G50" s="34">
        <v>1802</v>
      </c>
      <c r="I50" s="32">
        <f t="shared" si="19"/>
        <v>0</v>
      </c>
      <c r="J50" s="38">
        <f t="shared" si="20"/>
        <v>0</v>
      </c>
      <c r="K50" s="38">
        <v>0</v>
      </c>
      <c r="M50" s="32">
        <f t="shared" si="21"/>
        <v>1700</v>
      </c>
      <c r="N50" s="32">
        <f t="shared" si="21"/>
        <v>102</v>
      </c>
      <c r="O50" s="44">
        <f t="shared" si="21"/>
        <v>1802</v>
      </c>
    </row>
    <row r="51" spans="1:15" x14ac:dyDescent="0.25">
      <c r="C51" s="34" t="s">
        <v>66</v>
      </c>
      <c r="D51" s="37" t="s">
        <v>67</v>
      </c>
      <c r="E51" s="34">
        <f t="shared" si="17"/>
        <v>6305</v>
      </c>
      <c r="F51" s="34">
        <f t="shared" si="18"/>
        <v>378.30000000000018</v>
      </c>
      <c r="G51" s="34">
        <v>6683.3</v>
      </c>
      <c r="I51" s="32">
        <f t="shared" si="19"/>
        <v>0</v>
      </c>
      <c r="J51" s="38">
        <f t="shared" si="20"/>
        <v>0</v>
      </c>
      <c r="K51" s="38">
        <v>0</v>
      </c>
      <c r="M51" s="32">
        <f t="shared" si="21"/>
        <v>6305</v>
      </c>
      <c r="N51" s="32">
        <f t="shared" si="21"/>
        <v>378.30000000000018</v>
      </c>
      <c r="O51" s="44">
        <f t="shared" si="21"/>
        <v>6683.3</v>
      </c>
    </row>
    <row r="52" spans="1:15" x14ac:dyDescent="0.25">
      <c r="C52" s="34" t="s">
        <v>68</v>
      </c>
      <c r="D52" s="37" t="s">
        <v>69</v>
      </c>
      <c r="E52" s="34">
        <f t="shared" si="17"/>
        <v>10404.999999999998</v>
      </c>
      <c r="F52" s="34">
        <f t="shared" si="18"/>
        <v>624.30000000000109</v>
      </c>
      <c r="G52" s="34">
        <v>11029.3</v>
      </c>
      <c r="I52" s="32">
        <f t="shared" si="19"/>
        <v>0</v>
      </c>
      <c r="J52" s="38">
        <f t="shared" si="20"/>
        <v>0</v>
      </c>
      <c r="K52" s="38">
        <v>0</v>
      </c>
      <c r="M52" s="32">
        <f t="shared" si="21"/>
        <v>10404.999999999998</v>
      </c>
      <c r="N52" s="32">
        <f t="shared" si="21"/>
        <v>624.30000000000109</v>
      </c>
      <c r="O52" s="44">
        <f t="shared" si="21"/>
        <v>11029.3</v>
      </c>
    </row>
    <row r="53" spans="1:15" x14ac:dyDescent="0.25">
      <c r="C53" s="34" t="s">
        <v>70</v>
      </c>
      <c r="D53" s="37" t="s">
        <v>71</v>
      </c>
      <c r="E53" s="34">
        <f t="shared" si="17"/>
        <v>3021.9811320754716</v>
      </c>
      <c r="F53" s="34">
        <f t="shared" si="18"/>
        <v>181.3188679245286</v>
      </c>
      <c r="G53" s="34">
        <v>3203.3</v>
      </c>
      <c r="I53" s="32">
        <f t="shared" si="19"/>
        <v>3021.9811320754716</v>
      </c>
      <c r="J53" s="38">
        <f t="shared" si="20"/>
        <v>181.3188679245286</v>
      </c>
      <c r="K53" s="38">
        <v>3203.3</v>
      </c>
      <c r="M53" s="32">
        <f t="shared" si="21"/>
        <v>0</v>
      </c>
      <c r="N53" s="32">
        <f t="shared" si="21"/>
        <v>0</v>
      </c>
      <c r="O53" s="32">
        <f t="shared" si="21"/>
        <v>0</v>
      </c>
    </row>
    <row r="54" spans="1:15" x14ac:dyDescent="0.25">
      <c r="C54" s="34" t="s">
        <v>72</v>
      </c>
      <c r="D54" s="37" t="s">
        <v>73</v>
      </c>
      <c r="E54" s="34">
        <f t="shared" si="17"/>
        <v>2755</v>
      </c>
      <c r="F54" s="34">
        <f t="shared" si="18"/>
        <v>165.30000000000018</v>
      </c>
      <c r="G54" s="34">
        <v>2920.3</v>
      </c>
      <c r="I54" s="32">
        <f t="shared" si="19"/>
        <v>0</v>
      </c>
      <c r="J54" s="38">
        <f t="shared" si="20"/>
        <v>0</v>
      </c>
      <c r="K54" s="38">
        <v>0</v>
      </c>
      <c r="M54" s="32">
        <f t="shared" si="21"/>
        <v>2755</v>
      </c>
      <c r="N54" s="32">
        <f t="shared" si="21"/>
        <v>165.30000000000018</v>
      </c>
      <c r="O54" s="44">
        <f t="shared" si="21"/>
        <v>2920.3</v>
      </c>
    </row>
    <row r="55" spans="1:15" x14ac:dyDescent="0.25">
      <c r="C55" s="34" t="s">
        <v>74</v>
      </c>
      <c r="D55" s="37" t="s">
        <v>75</v>
      </c>
      <c r="E55" s="34">
        <f t="shared" si="17"/>
        <v>1255</v>
      </c>
      <c r="F55" s="34">
        <f t="shared" si="18"/>
        <v>75.299999999999955</v>
      </c>
      <c r="G55" s="34">
        <v>1330.3</v>
      </c>
      <c r="I55" s="32">
        <f t="shared" si="19"/>
        <v>0</v>
      </c>
      <c r="J55" s="38">
        <f t="shared" si="20"/>
        <v>0</v>
      </c>
      <c r="K55" s="38">
        <v>0</v>
      </c>
      <c r="M55" s="32">
        <f t="shared" si="21"/>
        <v>1255</v>
      </c>
      <c r="N55" s="32">
        <f t="shared" si="21"/>
        <v>75.299999999999955</v>
      </c>
      <c r="O55" s="44">
        <f t="shared" si="21"/>
        <v>1330.3</v>
      </c>
    </row>
    <row r="56" spans="1:15" x14ac:dyDescent="0.25">
      <c r="C56" s="34" t="s">
        <v>76</v>
      </c>
      <c r="D56" s="37" t="s">
        <v>77</v>
      </c>
      <c r="E56" s="34">
        <f t="shared" si="17"/>
        <v>100</v>
      </c>
      <c r="F56" s="34">
        <f t="shared" si="18"/>
        <v>6</v>
      </c>
      <c r="G56" s="34">
        <v>106</v>
      </c>
      <c r="I56" s="32">
        <f t="shared" si="19"/>
        <v>0</v>
      </c>
      <c r="J56" s="38">
        <f t="shared" si="20"/>
        <v>0</v>
      </c>
      <c r="K56" s="38">
        <v>0</v>
      </c>
      <c r="M56" s="32">
        <f t="shared" si="21"/>
        <v>100</v>
      </c>
      <c r="N56" s="32">
        <f t="shared" si="21"/>
        <v>6</v>
      </c>
      <c r="O56" s="44">
        <f t="shared" si="21"/>
        <v>106</v>
      </c>
    </row>
    <row r="57" spans="1:15" x14ac:dyDescent="0.25">
      <c r="C57" s="34" t="s">
        <v>78</v>
      </c>
      <c r="D57" s="37" t="s">
        <v>79</v>
      </c>
      <c r="E57" s="34">
        <v>11072.924528301886</v>
      </c>
      <c r="F57" s="34">
        <v>664.37547169811387</v>
      </c>
      <c r="G57" s="34">
        <v>11737.3</v>
      </c>
      <c r="I57" s="32">
        <f t="shared" si="19"/>
        <v>0</v>
      </c>
      <c r="J57" s="55">
        <f t="shared" si="20"/>
        <v>0</v>
      </c>
      <c r="K57" s="55">
        <v>0</v>
      </c>
      <c r="M57" s="32">
        <f t="shared" si="21"/>
        <v>11072.924528301886</v>
      </c>
      <c r="N57" s="32">
        <f t="shared" si="21"/>
        <v>664.37547169811387</v>
      </c>
      <c r="O57" s="44">
        <f t="shared" si="21"/>
        <v>11737.3</v>
      </c>
    </row>
    <row r="58" spans="1:15" x14ac:dyDescent="0.25">
      <c r="C58" s="34" t="s">
        <v>82</v>
      </c>
      <c r="D58" s="37" t="s">
        <v>83</v>
      </c>
      <c r="E58" s="34">
        <f t="shared" si="17"/>
        <v>4085</v>
      </c>
      <c r="F58" s="34">
        <f t="shared" si="18"/>
        <v>245.10000000000036</v>
      </c>
      <c r="G58" s="34">
        <v>4330.1000000000004</v>
      </c>
      <c r="I58" s="32">
        <f t="shared" si="19"/>
        <v>0</v>
      </c>
      <c r="J58" s="55">
        <f t="shared" si="20"/>
        <v>0</v>
      </c>
      <c r="K58" s="55">
        <v>0</v>
      </c>
      <c r="M58" s="32">
        <f t="shared" si="21"/>
        <v>4085</v>
      </c>
      <c r="N58" s="32">
        <f t="shared" si="21"/>
        <v>245.10000000000036</v>
      </c>
      <c r="O58" s="44">
        <f t="shared" si="21"/>
        <v>4330.1000000000004</v>
      </c>
    </row>
    <row r="59" spans="1:15" x14ac:dyDescent="0.25">
      <c r="C59" s="34" t="s">
        <v>84</v>
      </c>
      <c r="D59" s="37" t="s">
        <v>85</v>
      </c>
      <c r="E59" s="34">
        <v>843.30188679245271</v>
      </c>
      <c r="F59" s="34">
        <v>50.598113207547271</v>
      </c>
      <c r="G59" s="34">
        <v>893.89999999999986</v>
      </c>
      <c r="I59" s="32">
        <f t="shared" si="19"/>
        <v>0</v>
      </c>
      <c r="J59" s="55">
        <f t="shared" si="20"/>
        <v>0</v>
      </c>
      <c r="K59" s="55">
        <v>0</v>
      </c>
      <c r="M59" s="32">
        <f t="shared" si="21"/>
        <v>843.30188679245271</v>
      </c>
      <c r="N59" s="32">
        <f t="shared" si="21"/>
        <v>50.598113207547271</v>
      </c>
      <c r="O59" s="44">
        <f t="shared" si="21"/>
        <v>893.89999999999986</v>
      </c>
    </row>
    <row r="60" spans="1:15" s="23" customFormat="1" ht="15.75" thickBot="1" x14ac:dyDescent="0.3">
      <c r="C60" s="24" t="s">
        <v>18</v>
      </c>
      <c r="D60" s="24"/>
      <c r="E60" s="25">
        <f t="shared" ref="E60:O60" si="22">SUM(E45:E59)</f>
        <v>103643.2075471698</v>
      </c>
      <c r="F60" s="25">
        <f t="shared" si="22"/>
        <v>6218.5924528301921</v>
      </c>
      <c r="G60" s="25">
        <f t="shared" si="22"/>
        <v>109861.80000000002</v>
      </c>
      <c r="H60" s="25">
        <f t="shared" si="22"/>
        <v>0</v>
      </c>
      <c r="I60" s="25">
        <f t="shared" si="22"/>
        <v>3021.9811320754716</v>
      </c>
      <c r="J60" s="25">
        <f t="shared" si="22"/>
        <v>181.3188679245286</v>
      </c>
      <c r="K60" s="25">
        <f t="shared" si="22"/>
        <v>3203.3</v>
      </c>
      <c r="L60" s="25">
        <f t="shared" si="22"/>
        <v>0</v>
      </c>
      <c r="M60" s="25">
        <f t="shared" si="22"/>
        <v>100621.22641509434</v>
      </c>
      <c r="N60" s="25">
        <f t="shared" si="22"/>
        <v>6037.2735849056635</v>
      </c>
      <c r="O60" s="25">
        <f t="shared" si="22"/>
        <v>106658.50000000001</v>
      </c>
    </row>
    <row r="61" spans="1:15" ht="15.75" thickTop="1" x14ac:dyDescent="0.25">
      <c r="C61" s="31"/>
      <c r="D61" s="31"/>
      <c r="E61" s="31"/>
      <c r="F61" s="31"/>
      <c r="G61" s="31"/>
      <c r="I61" s="32"/>
      <c r="J61" s="33"/>
      <c r="K61" s="33"/>
      <c r="M61" s="31"/>
      <c r="N61" s="31"/>
      <c r="O61" s="31"/>
    </row>
    <row r="62" spans="1:15" x14ac:dyDescent="0.25">
      <c r="B62" s="31" t="s">
        <v>86</v>
      </c>
      <c r="C62" s="31" t="s">
        <v>87</v>
      </c>
      <c r="D62" s="31" t="s">
        <v>88</v>
      </c>
      <c r="E62" s="31" t="s">
        <v>89</v>
      </c>
      <c r="F62" s="31" t="s">
        <v>90</v>
      </c>
      <c r="G62" s="31" t="s">
        <v>12</v>
      </c>
      <c r="I62" s="32"/>
      <c r="J62" s="33"/>
      <c r="K62" s="33"/>
      <c r="M62" s="31"/>
      <c r="N62" s="31"/>
      <c r="O62" s="31"/>
    </row>
    <row r="63" spans="1:15" x14ac:dyDescent="0.25">
      <c r="A63" s="5" t="s">
        <v>4</v>
      </c>
      <c r="B63" s="5"/>
      <c r="C63" s="30"/>
      <c r="D63" s="30"/>
      <c r="E63" s="31"/>
      <c r="F63" s="31"/>
      <c r="G63" s="31"/>
      <c r="I63" s="32"/>
      <c r="J63" s="33"/>
      <c r="K63" s="33"/>
      <c r="M63" s="31"/>
      <c r="N63" s="31"/>
      <c r="O63" s="31"/>
    </row>
    <row r="64" spans="1:15" x14ac:dyDescent="0.25">
      <c r="A64" s="40">
        <v>42946</v>
      </c>
      <c r="B64" s="40"/>
      <c r="C64" s="34"/>
      <c r="D64" s="37"/>
      <c r="E64" s="34"/>
      <c r="F64" s="34"/>
      <c r="G64" s="34"/>
      <c r="I64" s="32"/>
      <c r="J64" s="33"/>
      <c r="K64" s="33"/>
      <c r="M64" s="32"/>
      <c r="N64" s="32"/>
      <c r="O64" s="32"/>
    </row>
    <row r="65" spans="1:15" s="77" customFormat="1" ht="45" x14ac:dyDescent="0.25">
      <c r="A65" s="39" t="s">
        <v>52</v>
      </c>
      <c r="B65" s="39" t="s">
        <v>92</v>
      </c>
      <c r="C65" s="73" t="s">
        <v>93</v>
      </c>
      <c r="D65" s="46">
        <v>733</v>
      </c>
      <c r="E65" s="73">
        <v>602.91999999999996</v>
      </c>
      <c r="F65" s="74">
        <f t="shared" ref="F65:F105" si="23">E65*0.06</f>
        <v>36.175199999999997</v>
      </c>
      <c r="G65" s="73">
        <f t="shared" ref="G65:G105" si="24">E65+F65</f>
        <v>639.09519999999998</v>
      </c>
      <c r="H65" s="75"/>
      <c r="I65" s="76">
        <f t="shared" ref="I65:I105" si="25">K65/1.06</f>
        <v>0</v>
      </c>
      <c r="J65" s="76">
        <f t="shared" ref="J65:J105" si="26">K65-I65</f>
        <v>0</v>
      </c>
      <c r="K65" s="76">
        <v>0</v>
      </c>
      <c r="L65" s="75"/>
      <c r="M65" s="76">
        <f t="shared" ref="M65:O80" si="27">E65-I65</f>
        <v>602.91999999999996</v>
      </c>
      <c r="N65" s="76">
        <f t="shared" si="27"/>
        <v>36.175199999999997</v>
      </c>
      <c r="O65" s="78">
        <f t="shared" si="27"/>
        <v>639.09519999999998</v>
      </c>
    </row>
    <row r="66" spans="1:15" x14ac:dyDescent="0.25">
      <c r="B66" t="s">
        <v>94</v>
      </c>
      <c r="C66" s="34" t="s">
        <v>95</v>
      </c>
      <c r="D66" s="46">
        <v>919</v>
      </c>
      <c r="E66" s="34">
        <v>6175.47</v>
      </c>
      <c r="F66" s="63">
        <f t="shared" si="23"/>
        <v>370.52820000000003</v>
      </c>
      <c r="G66" s="34">
        <f t="shared" si="24"/>
        <v>6545.9982</v>
      </c>
      <c r="I66" s="32">
        <f t="shared" si="25"/>
        <v>0</v>
      </c>
      <c r="J66" s="32">
        <f t="shared" si="26"/>
        <v>0</v>
      </c>
      <c r="K66" s="32">
        <v>0</v>
      </c>
      <c r="M66" s="32">
        <f t="shared" si="27"/>
        <v>6175.47</v>
      </c>
      <c r="N66" s="32">
        <f t="shared" si="27"/>
        <v>370.52820000000003</v>
      </c>
      <c r="O66" s="44">
        <f t="shared" si="27"/>
        <v>6545.9982</v>
      </c>
    </row>
    <row r="67" spans="1:15" x14ac:dyDescent="0.25">
      <c r="B67" t="s">
        <v>96</v>
      </c>
      <c r="C67" s="34" t="s">
        <v>97</v>
      </c>
      <c r="D67" s="46">
        <v>254</v>
      </c>
      <c r="E67" s="34">
        <v>2135.86</v>
      </c>
      <c r="F67" s="63">
        <f t="shared" si="23"/>
        <v>128.1516</v>
      </c>
      <c r="G67" s="34">
        <f t="shared" si="24"/>
        <v>2264.0116000000003</v>
      </c>
      <c r="I67" s="32">
        <f t="shared" si="25"/>
        <v>0</v>
      </c>
      <c r="J67" s="32">
        <f t="shared" si="26"/>
        <v>0</v>
      </c>
      <c r="K67" s="32">
        <v>0</v>
      </c>
      <c r="M67" s="32">
        <f t="shared" si="27"/>
        <v>2135.86</v>
      </c>
      <c r="N67" s="32">
        <f t="shared" si="27"/>
        <v>128.1516</v>
      </c>
      <c r="O67" s="44">
        <f t="shared" si="27"/>
        <v>2264.0116000000003</v>
      </c>
    </row>
    <row r="68" spans="1:15" x14ac:dyDescent="0.25">
      <c r="B68" t="s">
        <v>98</v>
      </c>
      <c r="C68" s="34" t="s">
        <v>99</v>
      </c>
      <c r="D68" s="46">
        <v>587</v>
      </c>
      <c r="E68" s="34">
        <v>3300</v>
      </c>
      <c r="F68" s="63">
        <f t="shared" si="23"/>
        <v>198</v>
      </c>
      <c r="G68" s="34">
        <f t="shared" si="24"/>
        <v>3498</v>
      </c>
      <c r="I68" s="32">
        <f t="shared" si="25"/>
        <v>0</v>
      </c>
      <c r="J68" s="32">
        <f t="shared" si="26"/>
        <v>0</v>
      </c>
      <c r="K68" s="32">
        <v>0</v>
      </c>
      <c r="M68" s="32">
        <f t="shared" si="27"/>
        <v>3300</v>
      </c>
      <c r="N68" s="32">
        <f t="shared" si="27"/>
        <v>198</v>
      </c>
      <c r="O68" s="44">
        <f t="shared" si="27"/>
        <v>3498</v>
      </c>
    </row>
    <row r="69" spans="1:15" x14ac:dyDescent="0.25">
      <c r="B69" t="s">
        <v>100</v>
      </c>
      <c r="C69" s="34" t="s">
        <v>101</v>
      </c>
      <c r="D69" s="46">
        <v>745</v>
      </c>
      <c r="E69" s="34">
        <v>943.33</v>
      </c>
      <c r="F69" s="63">
        <f t="shared" si="23"/>
        <v>56.599800000000002</v>
      </c>
      <c r="G69" s="34">
        <f t="shared" si="24"/>
        <v>999.9298</v>
      </c>
      <c r="I69" s="32">
        <f t="shared" si="25"/>
        <v>0</v>
      </c>
      <c r="J69" s="32">
        <f t="shared" si="26"/>
        <v>0</v>
      </c>
      <c r="K69" s="32">
        <v>0</v>
      </c>
      <c r="M69" s="32">
        <f t="shared" si="27"/>
        <v>943.33</v>
      </c>
      <c r="N69" s="32">
        <f t="shared" si="27"/>
        <v>56.599800000000002</v>
      </c>
      <c r="O69" s="44">
        <f t="shared" si="27"/>
        <v>999.9298</v>
      </c>
    </row>
    <row r="70" spans="1:15" x14ac:dyDescent="0.25">
      <c r="B70" t="s">
        <v>102</v>
      </c>
      <c r="C70" s="34" t="s">
        <v>103</v>
      </c>
      <c r="D70" s="46">
        <v>107</v>
      </c>
      <c r="E70" s="34">
        <v>10154.81</v>
      </c>
      <c r="F70" s="63">
        <f t="shared" si="23"/>
        <v>609.28859999999997</v>
      </c>
      <c r="G70" s="34">
        <f t="shared" si="24"/>
        <v>10764.098599999999</v>
      </c>
      <c r="I70" s="32">
        <f t="shared" si="25"/>
        <v>0</v>
      </c>
      <c r="J70" s="32">
        <f t="shared" si="26"/>
        <v>0</v>
      </c>
      <c r="K70" s="32">
        <v>0</v>
      </c>
      <c r="M70" s="32">
        <f t="shared" si="27"/>
        <v>10154.81</v>
      </c>
      <c r="N70" s="32">
        <f t="shared" si="27"/>
        <v>609.28859999999997</v>
      </c>
      <c r="O70" s="44">
        <f t="shared" si="27"/>
        <v>10764.098599999999</v>
      </c>
    </row>
    <row r="71" spans="1:15" x14ac:dyDescent="0.25">
      <c r="B71" t="s">
        <v>104</v>
      </c>
      <c r="C71" s="34" t="s">
        <v>105</v>
      </c>
      <c r="D71" s="46">
        <v>114</v>
      </c>
      <c r="E71" s="34">
        <v>1284.53</v>
      </c>
      <c r="F71" s="63">
        <f t="shared" si="23"/>
        <v>77.071799999999996</v>
      </c>
      <c r="G71" s="34">
        <f t="shared" si="24"/>
        <v>1361.6017999999999</v>
      </c>
      <c r="I71" s="32">
        <f t="shared" si="25"/>
        <v>1284.5283018867924</v>
      </c>
      <c r="J71" s="32">
        <f t="shared" si="26"/>
        <v>77.071698113207503</v>
      </c>
      <c r="K71" s="32">
        <v>1361.6</v>
      </c>
      <c r="M71" s="72">
        <f t="shared" si="27"/>
        <v>1.6981132075670757E-3</v>
      </c>
      <c r="N71" s="72">
        <f t="shared" si="27"/>
        <v>1.0188679249267807E-4</v>
      </c>
      <c r="O71" s="72">
        <f t="shared" si="27"/>
        <v>1.8000000000029104E-3</v>
      </c>
    </row>
    <row r="72" spans="1:15" x14ac:dyDescent="0.25">
      <c r="B72" t="s">
        <v>106</v>
      </c>
      <c r="C72" s="34" t="s">
        <v>107</v>
      </c>
      <c r="D72" s="46">
        <v>47</v>
      </c>
      <c r="E72" s="34">
        <v>2558.5</v>
      </c>
      <c r="F72" s="63">
        <f t="shared" si="23"/>
        <v>153.51</v>
      </c>
      <c r="G72" s="34">
        <f t="shared" si="24"/>
        <v>2712.01</v>
      </c>
      <c r="I72" s="32">
        <f t="shared" si="25"/>
        <v>2558.5</v>
      </c>
      <c r="J72" s="32">
        <f t="shared" si="26"/>
        <v>153.51000000000022</v>
      </c>
      <c r="K72" s="32">
        <v>2712.01</v>
      </c>
      <c r="M72" s="32">
        <f t="shared" si="27"/>
        <v>0</v>
      </c>
      <c r="N72" s="32">
        <f t="shared" si="27"/>
        <v>-2.2737367544323206E-13</v>
      </c>
      <c r="O72" s="32">
        <f t="shared" si="27"/>
        <v>0</v>
      </c>
    </row>
    <row r="73" spans="1:15" x14ac:dyDescent="0.25">
      <c r="B73" t="s">
        <v>108</v>
      </c>
      <c r="C73" s="34" t="s">
        <v>109</v>
      </c>
      <c r="D73" s="46">
        <v>1</v>
      </c>
      <c r="E73" s="34">
        <v>1235</v>
      </c>
      <c r="F73" s="63">
        <f t="shared" si="23"/>
        <v>74.099999999999994</v>
      </c>
      <c r="G73" s="34">
        <f t="shared" si="24"/>
        <v>1309.0999999999999</v>
      </c>
      <c r="I73" s="32">
        <f t="shared" si="25"/>
        <v>0</v>
      </c>
      <c r="J73" s="32">
        <f t="shared" si="26"/>
        <v>0</v>
      </c>
      <c r="K73" s="32">
        <v>0</v>
      </c>
      <c r="M73" s="32">
        <f t="shared" si="27"/>
        <v>1235</v>
      </c>
      <c r="N73" s="32">
        <f t="shared" si="27"/>
        <v>74.099999999999994</v>
      </c>
      <c r="O73" s="44">
        <f t="shared" si="27"/>
        <v>1309.0999999999999</v>
      </c>
    </row>
    <row r="74" spans="1:15" x14ac:dyDescent="0.25">
      <c r="B74" t="s">
        <v>110</v>
      </c>
      <c r="C74" s="34" t="s">
        <v>111</v>
      </c>
      <c r="D74" s="46">
        <v>125</v>
      </c>
      <c r="E74" s="34">
        <v>2035</v>
      </c>
      <c r="F74" s="63">
        <f t="shared" si="23"/>
        <v>122.1</v>
      </c>
      <c r="G74" s="34">
        <f t="shared" si="24"/>
        <v>2157.1</v>
      </c>
      <c r="I74" s="32">
        <f t="shared" si="25"/>
        <v>0</v>
      </c>
      <c r="J74" s="32">
        <f t="shared" si="26"/>
        <v>0</v>
      </c>
      <c r="K74" s="32">
        <v>0</v>
      </c>
      <c r="M74" s="32">
        <f t="shared" si="27"/>
        <v>2035</v>
      </c>
      <c r="N74" s="32">
        <f t="shared" si="27"/>
        <v>122.1</v>
      </c>
      <c r="O74" s="44">
        <f t="shared" si="27"/>
        <v>2157.1</v>
      </c>
    </row>
    <row r="75" spans="1:15" x14ac:dyDescent="0.25">
      <c r="B75" t="s">
        <v>112</v>
      </c>
      <c r="C75" s="34" t="s">
        <v>113</v>
      </c>
      <c r="D75" s="46">
        <v>261</v>
      </c>
      <c r="E75" s="34">
        <v>1185</v>
      </c>
      <c r="F75" s="63">
        <f t="shared" si="23"/>
        <v>71.099999999999994</v>
      </c>
      <c r="G75" s="34">
        <f t="shared" si="24"/>
        <v>1256.0999999999999</v>
      </c>
      <c r="I75" s="32">
        <f t="shared" si="25"/>
        <v>0</v>
      </c>
      <c r="J75" s="32">
        <f t="shared" si="26"/>
        <v>0</v>
      </c>
      <c r="K75" s="32"/>
      <c r="M75" s="32">
        <f t="shared" si="27"/>
        <v>1185</v>
      </c>
      <c r="N75" s="32">
        <f t="shared" si="27"/>
        <v>71.099999999999994</v>
      </c>
      <c r="O75" s="44">
        <f t="shared" si="27"/>
        <v>1256.0999999999999</v>
      </c>
    </row>
    <row r="76" spans="1:15" x14ac:dyDescent="0.25">
      <c r="B76" t="s">
        <v>112</v>
      </c>
      <c r="C76" s="34" t="s">
        <v>113</v>
      </c>
      <c r="D76" s="46">
        <v>262</v>
      </c>
      <c r="E76" s="34">
        <v>1185</v>
      </c>
      <c r="F76" s="63">
        <f t="shared" si="23"/>
        <v>71.099999999999994</v>
      </c>
      <c r="G76" s="34">
        <f t="shared" si="24"/>
        <v>1256.0999999999999</v>
      </c>
      <c r="I76" s="32">
        <f t="shared" si="25"/>
        <v>0</v>
      </c>
      <c r="J76" s="32">
        <f t="shared" si="26"/>
        <v>0</v>
      </c>
      <c r="K76" s="32"/>
      <c r="M76" s="32">
        <f t="shared" si="27"/>
        <v>1185</v>
      </c>
      <c r="N76" s="32">
        <f t="shared" si="27"/>
        <v>71.099999999999994</v>
      </c>
      <c r="O76" s="44">
        <f t="shared" si="27"/>
        <v>1256.0999999999999</v>
      </c>
    </row>
    <row r="77" spans="1:15" x14ac:dyDescent="0.25">
      <c r="B77" t="s">
        <v>112</v>
      </c>
      <c r="C77" s="34" t="s">
        <v>113</v>
      </c>
      <c r="D77" s="46">
        <v>263</v>
      </c>
      <c r="E77" s="34">
        <v>1185</v>
      </c>
      <c r="F77" s="63">
        <f t="shared" si="23"/>
        <v>71.099999999999994</v>
      </c>
      <c r="G77" s="34">
        <f t="shared" si="24"/>
        <v>1256.0999999999999</v>
      </c>
      <c r="I77" s="32">
        <f t="shared" si="25"/>
        <v>0</v>
      </c>
      <c r="J77" s="32">
        <f t="shared" si="26"/>
        <v>0</v>
      </c>
      <c r="K77" s="32"/>
      <c r="M77" s="32">
        <f t="shared" si="27"/>
        <v>1185</v>
      </c>
      <c r="N77" s="32">
        <f t="shared" si="27"/>
        <v>71.099999999999994</v>
      </c>
      <c r="O77" s="44">
        <f t="shared" si="27"/>
        <v>1256.0999999999999</v>
      </c>
    </row>
    <row r="78" spans="1:15" x14ac:dyDescent="0.25">
      <c r="B78" t="s">
        <v>114</v>
      </c>
      <c r="C78" s="34" t="s">
        <v>115</v>
      </c>
      <c r="D78" s="46">
        <v>830</v>
      </c>
      <c r="E78" s="34">
        <v>3705</v>
      </c>
      <c r="F78" s="63">
        <f t="shared" si="23"/>
        <v>222.29999999999998</v>
      </c>
      <c r="G78" s="34">
        <f t="shared" si="24"/>
        <v>3927.3</v>
      </c>
      <c r="I78" s="32">
        <f t="shared" si="25"/>
        <v>0</v>
      </c>
      <c r="J78" s="32">
        <f t="shared" si="26"/>
        <v>0</v>
      </c>
      <c r="K78" s="32"/>
      <c r="M78" s="32">
        <f t="shared" si="27"/>
        <v>3705</v>
      </c>
      <c r="N78" s="32">
        <f t="shared" si="27"/>
        <v>222.29999999999998</v>
      </c>
      <c r="O78" s="44">
        <f t="shared" si="27"/>
        <v>3927.3</v>
      </c>
    </row>
    <row r="79" spans="1:15" x14ac:dyDescent="0.25">
      <c r="B79" t="s">
        <v>116</v>
      </c>
      <c r="C79" s="34" t="s">
        <v>66</v>
      </c>
      <c r="D79" s="46">
        <v>184</v>
      </c>
      <c r="E79" s="34">
        <v>624.62</v>
      </c>
      <c r="F79" s="63">
        <f t="shared" si="23"/>
        <v>37.477199999999996</v>
      </c>
      <c r="G79" s="34">
        <f t="shared" si="24"/>
        <v>662.09720000000004</v>
      </c>
      <c r="I79" s="32">
        <f t="shared" si="25"/>
        <v>0</v>
      </c>
      <c r="J79" s="32">
        <f t="shared" si="26"/>
        <v>0</v>
      </c>
      <c r="K79" s="32"/>
      <c r="M79" s="32">
        <f t="shared" si="27"/>
        <v>624.62</v>
      </c>
      <c r="N79" s="32">
        <f t="shared" si="27"/>
        <v>37.477199999999996</v>
      </c>
      <c r="O79" s="44">
        <f t="shared" si="27"/>
        <v>662.09720000000004</v>
      </c>
    </row>
    <row r="80" spans="1:15" x14ac:dyDescent="0.25">
      <c r="B80" t="s">
        <v>117</v>
      </c>
      <c r="C80" s="34" t="s">
        <v>118</v>
      </c>
      <c r="D80" s="46">
        <v>147</v>
      </c>
      <c r="E80" s="34">
        <v>19243.490000000002</v>
      </c>
      <c r="F80" s="63">
        <f t="shared" si="23"/>
        <v>1154.6094000000001</v>
      </c>
      <c r="G80" s="34">
        <f t="shared" si="24"/>
        <v>20398.099400000003</v>
      </c>
      <c r="I80" s="32">
        <f t="shared" si="25"/>
        <v>0</v>
      </c>
      <c r="J80" s="32">
        <f t="shared" si="26"/>
        <v>0</v>
      </c>
      <c r="K80" s="32"/>
      <c r="M80" s="32">
        <f t="shared" si="27"/>
        <v>19243.490000000002</v>
      </c>
      <c r="N80" s="32">
        <f t="shared" si="27"/>
        <v>1154.6094000000001</v>
      </c>
      <c r="O80" s="44">
        <f t="shared" si="27"/>
        <v>20398.099400000003</v>
      </c>
    </row>
    <row r="81" spans="2:16" x14ac:dyDescent="0.25">
      <c r="B81" t="s">
        <v>119</v>
      </c>
      <c r="C81" s="34" t="s">
        <v>120</v>
      </c>
      <c r="D81" s="46">
        <v>23</v>
      </c>
      <c r="E81" s="34">
        <v>3268.83</v>
      </c>
      <c r="F81" s="63">
        <f t="shared" si="23"/>
        <v>196.12979999999999</v>
      </c>
      <c r="G81" s="34">
        <f t="shared" si="24"/>
        <v>3464.9598000000001</v>
      </c>
      <c r="I81" s="32">
        <f t="shared" si="25"/>
        <v>0</v>
      </c>
      <c r="J81" s="32">
        <f t="shared" si="26"/>
        <v>0</v>
      </c>
      <c r="K81" s="32"/>
      <c r="M81" s="32">
        <f t="shared" ref="M81:O105" si="28">E81-I81</f>
        <v>3268.83</v>
      </c>
      <c r="N81" s="32">
        <f t="shared" si="28"/>
        <v>196.12979999999999</v>
      </c>
      <c r="O81" s="44">
        <f t="shared" si="28"/>
        <v>3464.9598000000001</v>
      </c>
    </row>
    <row r="82" spans="2:16" x14ac:dyDescent="0.25">
      <c r="B82" t="s">
        <v>121</v>
      </c>
      <c r="C82" s="34" t="s">
        <v>120</v>
      </c>
      <c r="D82" s="46">
        <v>769</v>
      </c>
      <c r="E82" s="34">
        <v>738.68</v>
      </c>
      <c r="F82" s="63">
        <f t="shared" si="23"/>
        <v>44.320799999999998</v>
      </c>
      <c r="G82" s="34">
        <f t="shared" si="24"/>
        <v>783.00079999999991</v>
      </c>
      <c r="I82" s="32">
        <f t="shared" si="25"/>
        <v>0</v>
      </c>
      <c r="J82" s="32">
        <f t="shared" si="26"/>
        <v>0</v>
      </c>
      <c r="K82" s="32"/>
      <c r="M82" s="32">
        <f t="shared" si="28"/>
        <v>738.68</v>
      </c>
      <c r="N82" s="32">
        <f t="shared" si="28"/>
        <v>44.320799999999998</v>
      </c>
      <c r="O82" s="44">
        <f t="shared" si="28"/>
        <v>783.00079999999991</v>
      </c>
    </row>
    <row r="83" spans="2:16" x14ac:dyDescent="0.25">
      <c r="B83" t="s">
        <v>122</v>
      </c>
      <c r="C83" s="34" t="s">
        <v>42</v>
      </c>
      <c r="D83" s="46">
        <v>655</v>
      </c>
      <c r="E83" s="34">
        <v>949.15</v>
      </c>
      <c r="F83" s="63">
        <f t="shared" si="23"/>
        <v>56.948999999999998</v>
      </c>
      <c r="G83" s="34">
        <f t="shared" si="24"/>
        <v>1006.0989999999999</v>
      </c>
      <c r="I83" s="32">
        <f t="shared" si="25"/>
        <v>0</v>
      </c>
      <c r="J83" s="32">
        <f t="shared" si="26"/>
        <v>0</v>
      </c>
      <c r="K83" s="32"/>
      <c r="M83" s="32">
        <f t="shared" si="28"/>
        <v>949.15</v>
      </c>
      <c r="N83" s="32">
        <f t="shared" si="28"/>
        <v>56.948999999999998</v>
      </c>
      <c r="O83" s="44">
        <f t="shared" si="28"/>
        <v>1006.0989999999999</v>
      </c>
    </row>
    <row r="84" spans="2:16" x14ac:dyDescent="0.25">
      <c r="B84" t="s">
        <v>123</v>
      </c>
      <c r="C84" s="34" t="s">
        <v>34</v>
      </c>
      <c r="D84" s="46">
        <v>132</v>
      </c>
      <c r="E84" s="34">
        <v>5424.5</v>
      </c>
      <c r="F84" s="63">
        <f t="shared" si="23"/>
        <v>325.46999999999997</v>
      </c>
      <c r="G84" s="34">
        <f t="shared" si="24"/>
        <v>5749.97</v>
      </c>
      <c r="I84" s="32">
        <f t="shared" si="25"/>
        <v>0</v>
      </c>
      <c r="J84" s="32">
        <f t="shared" si="26"/>
        <v>0</v>
      </c>
      <c r="K84" s="32"/>
      <c r="M84" s="32">
        <f t="shared" si="28"/>
        <v>5424.5</v>
      </c>
      <c r="N84" s="32">
        <f t="shared" si="28"/>
        <v>325.46999999999997</v>
      </c>
      <c r="O84" s="44">
        <f t="shared" si="28"/>
        <v>5749.97</v>
      </c>
    </row>
    <row r="85" spans="2:16" x14ac:dyDescent="0.25">
      <c r="B85" t="s">
        <v>124</v>
      </c>
      <c r="C85" s="34" t="s">
        <v>125</v>
      </c>
      <c r="D85" s="46">
        <v>355</v>
      </c>
      <c r="E85" s="34">
        <v>12363.17</v>
      </c>
      <c r="F85" s="63">
        <f t="shared" si="23"/>
        <v>741.79020000000003</v>
      </c>
      <c r="G85" s="34">
        <f t="shared" si="24"/>
        <v>13104.9602</v>
      </c>
      <c r="I85" s="32">
        <f t="shared" si="25"/>
        <v>0</v>
      </c>
      <c r="J85" s="32">
        <f t="shared" si="26"/>
        <v>0</v>
      </c>
      <c r="K85" s="32"/>
      <c r="M85" s="32">
        <f t="shared" si="28"/>
        <v>12363.17</v>
      </c>
      <c r="N85" s="32">
        <f t="shared" si="28"/>
        <v>741.79020000000003</v>
      </c>
      <c r="O85" s="80">
        <f t="shared" si="28"/>
        <v>13104.9602</v>
      </c>
      <c r="P85">
        <v>0</v>
      </c>
    </row>
    <row r="86" spans="2:16" x14ac:dyDescent="0.25">
      <c r="B86" t="s">
        <v>126</v>
      </c>
      <c r="C86" s="34" t="s">
        <v>127</v>
      </c>
      <c r="D86" s="46">
        <v>964</v>
      </c>
      <c r="E86" s="34">
        <v>138.02000000000001</v>
      </c>
      <c r="F86" s="63">
        <f t="shared" si="23"/>
        <v>8.2812000000000001</v>
      </c>
      <c r="G86" s="34">
        <f t="shared" si="24"/>
        <v>146.30120000000002</v>
      </c>
      <c r="I86" s="32">
        <f t="shared" si="25"/>
        <v>0</v>
      </c>
      <c r="J86" s="32">
        <f t="shared" si="26"/>
        <v>0</v>
      </c>
      <c r="K86" s="32"/>
      <c r="M86" s="32">
        <f t="shared" si="28"/>
        <v>138.02000000000001</v>
      </c>
      <c r="N86" s="32">
        <f t="shared" si="28"/>
        <v>8.2812000000000001</v>
      </c>
      <c r="O86" s="44">
        <f t="shared" si="28"/>
        <v>146.30120000000002</v>
      </c>
    </row>
    <row r="87" spans="2:16" x14ac:dyDescent="0.25">
      <c r="B87" t="s">
        <v>94</v>
      </c>
      <c r="C87" s="34" t="s">
        <v>128</v>
      </c>
      <c r="D87" s="46">
        <v>920</v>
      </c>
      <c r="E87" s="34">
        <v>4674.08</v>
      </c>
      <c r="F87" s="63">
        <f t="shared" si="23"/>
        <v>280.44479999999999</v>
      </c>
      <c r="G87" s="34">
        <f t="shared" si="24"/>
        <v>4954.5248000000001</v>
      </c>
      <c r="I87" s="32">
        <f t="shared" si="25"/>
        <v>0</v>
      </c>
      <c r="J87" s="32">
        <f t="shared" si="26"/>
        <v>0</v>
      </c>
      <c r="K87" s="32"/>
      <c r="M87" s="32">
        <f t="shared" si="28"/>
        <v>4674.08</v>
      </c>
      <c r="N87" s="32">
        <f t="shared" si="28"/>
        <v>280.44479999999999</v>
      </c>
      <c r="O87" s="44">
        <f t="shared" si="28"/>
        <v>4954.5248000000001</v>
      </c>
    </row>
    <row r="88" spans="2:16" x14ac:dyDescent="0.25">
      <c r="B88" t="s">
        <v>129</v>
      </c>
      <c r="C88" s="34" t="s">
        <v>130</v>
      </c>
      <c r="D88" s="46">
        <v>233</v>
      </c>
      <c r="E88" s="34">
        <v>1616.94</v>
      </c>
      <c r="F88" s="63">
        <f t="shared" si="23"/>
        <v>97.016400000000004</v>
      </c>
      <c r="G88" s="34">
        <f t="shared" si="24"/>
        <v>1713.9564</v>
      </c>
      <c r="I88" s="32">
        <f t="shared" si="25"/>
        <v>0</v>
      </c>
      <c r="J88" s="32">
        <f t="shared" si="26"/>
        <v>0</v>
      </c>
      <c r="K88" s="32"/>
      <c r="M88" s="32">
        <f t="shared" si="28"/>
        <v>1616.94</v>
      </c>
      <c r="N88" s="32">
        <f t="shared" si="28"/>
        <v>97.016400000000004</v>
      </c>
      <c r="O88" s="44">
        <f t="shared" si="28"/>
        <v>1713.9564</v>
      </c>
    </row>
    <row r="89" spans="2:16" x14ac:dyDescent="0.25">
      <c r="B89" t="s">
        <v>96</v>
      </c>
      <c r="C89" s="34" t="s">
        <v>131</v>
      </c>
      <c r="D89" s="46">
        <v>255</v>
      </c>
      <c r="E89" s="34">
        <v>852.85</v>
      </c>
      <c r="F89" s="63">
        <f t="shared" si="23"/>
        <v>51.170999999999999</v>
      </c>
      <c r="G89" s="34">
        <f t="shared" si="24"/>
        <v>904.02100000000007</v>
      </c>
      <c r="I89" s="32">
        <f t="shared" si="25"/>
        <v>0</v>
      </c>
      <c r="J89" s="32">
        <f t="shared" si="26"/>
        <v>0</v>
      </c>
      <c r="K89" s="32"/>
      <c r="M89" s="32">
        <f t="shared" si="28"/>
        <v>852.85</v>
      </c>
      <c r="N89" s="32">
        <f t="shared" si="28"/>
        <v>51.170999999999999</v>
      </c>
      <c r="O89" s="44">
        <f t="shared" si="28"/>
        <v>904.02100000000007</v>
      </c>
    </row>
    <row r="90" spans="2:16" x14ac:dyDescent="0.25">
      <c r="B90" t="s">
        <v>132</v>
      </c>
      <c r="C90" s="34" t="s">
        <v>133</v>
      </c>
      <c r="D90" s="46">
        <v>192</v>
      </c>
      <c r="E90" s="34">
        <v>43.85</v>
      </c>
      <c r="F90" s="63">
        <f t="shared" si="23"/>
        <v>2.6309999999999998</v>
      </c>
      <c r="G90" s="34">
        <f t="shared" si="24"/>
        <v>46.481000000000002</v>
      </c>
      <c r="I90" s="32">
        <f t="shared" si="25"/>
        <v>43.849056603773583</v>
      </c>
      <c r="J90" s="32">
        <f t="shared" si="26"/>
        <v>2.6309433962264137</v>
      </c>
      <c r="K90" s="32">
        <v>46.48</v>
      </c>
      <c r="M90" s="32">
        <f t="shared" si="28"/>
        <v>9.4339622641825827E-4</v>
      </c>
      <c r="N90" s="32">
        <f t="shared" si="28"/>
        <v>5.6603773586072492E-5</v>
      </c>
      <c r="O90" s="32">
        <f t="shared" si="28"/>
        <v>1.0000000000047748E-3</v>
      </c>
    </row>
    <row r="91" spans="2:16" x14ac:dyDescent="0.25">
      <c r="B91" t="s">
        <v>134</v>
      </c>
      <c r="C91" s="34" t="s">
        <v>135</v>
      </c>
      <c r="D91" s="46">
        <v>250</v>
      </c>
      <c r="E91" s="34">
        <v>2358.4699999999998</v>
      </c>
      <c r="F91" s="63">
        <f t="shared" si="23"/>
        <v>141.50819999999999</v>
      </c>
      <c r="G91" s="34">
        <f t="shared" si="24"/>
        <v>2499.9781999999996</v>
      </c>
      <c r="I91" s="32">
        <f t="shared" si="25"/>
        <v>0</v>
      </c>
      <c r="J91" s="32">
        <f t="shared" si="26"/>
        <v>0</v>
      </c>
      <c r="K91" s="32"/>
      <c r="M91" s="32">
        <f t="shared" si="28"/>
        <v>2358.4699999999998</v>
      </c>
      <c r="N91" s="32">
        <f t="shared" si="28"/>
        <v>141.50819999999999</v>
      </c>
      <c r="O91" s="44">
        <f t="shared" si="28"/>
        <v>2499.9781999999996</v>
      </c>
    </row>
    <row r="92" spans="2:16" x14ac:dyDescent="0.25">
      <c r="B92" t="s">
        <v>136</v>
      </c>
      <c r="C92" s="34" t="s">
        <v>137</v>
      </c>
      <c r="D92" s="46">
        <v>1061</v>
      </c>
      <c r="E92" s="34">
        <v>2022.67</v>
      </c>
      <c r="F92" s="63">
        <f t="shared" si="23"/>
        <v>121.36020000000001</v>
      </c>
      <c r="G92" s="34">
        <f t="shared" si="24"/>
        <v>2144.0302000000001</v>
      </c>
      <c r="I92" s="32">
        <f t="shared" si="25"/>
        <v>0</v>
      </c>
      <c r="J92" s="32">
        <f t="shared" si="26"/>
        <v>0</v>
      </c>
      <c r="K92" s="32"/>
      <c r="M92" s="32">
        <f t="shared" si="28"/>
        <v>2022.67</v>
      </c>
      <c r="N92" s="32">
        <f t="shared" si="28"/>
        <v>121.36020000000001</v>
      </c>
      <c r="O92" s="44">
        <f t="shared" si="28"/>
        <v>2144.0302000000001</v>
      </c>
    </row>
    <row r="93" spans="2:16" x14ac:dyDescent="0.25">
      <c r="B93" t="s">
        <v>138</v>
      </c>
      <c r="C93" s="34" t="s">
        <v>139</v>
      </c>
      <c r="D93" s="46">
        <v>253</v>
      </c>
      <c r="E93" s="34">
        <v>3569.83</v>
      </c>
      <c r="F93" s="63">
        <f t="shared" si="23"/>
        <v>214.18979999999999</v>
      </c>
      <c r="G93" s="34">
        <f t="shared" si="24"/>
        <v>3784.0198</v>
      </c>
      <c r="I93" s="32">
        <f t="shared" si="25"/>
        <v>0</v>
      </c>
      <c r="J93" s="32">
        <f t="shared" si="26"/>
        <v>0</v>
      </c>
      <c r="K93" s="32"/>
      <c r="M93" s="32">
        <f t="shared" si="28"/>
        <v>3569.83</v>
      </c>
      <c r="N93" s="32">
        <f t="shared" si="28"/>
        <v>214.18979999999999</v>
      </c>
      <c r="O93" s="44">
        <f t="shared" si="28"/>
        <v>3784.0198</v>
      </c>
    </row>
    <row r="94" spans="2:16" x14ac:dyDescent="0.25">
      <c r="B94" t="s">
        <v>140</v>
      </c>
      <c r="C94" s="34" t="s">
        <v>141</v>
      </c>
      <c r="D94" s="46">
        <v>208</v>
      </c>
      <c r="E94" s="34">
        <v>3192.45</v>
      </c>
      <c r="F94" s="63">
        <f t="shared" si="23"/>
        <v>191.54699999999997</v>
      </c>
      <c r="G94" s="34">
        <f t="shared" si="24"/>
        <v>3383.9969999999998</v>
      </c>
      <c r="I94" s="32">
        <f t="shared" si="25"/>
        <v>0</v>
      </c>
      <c r="J94" s="32">
        <f t="shared" si="26"/>
        <v>0</v>
      </c>
      <c r="K94" s="32"/>
      <c r="M94" s="32">
        <f t="shared" si="28"/>
        <v>3192.45</v>
      </c>
      <c r="N94" s="32">
        <f t="shared" si="28"/>
        <v>191.54699999999997</v>
      </c>
      <c r="O94" s="44">
        <f t="shared" si="28"/>
        <v>3383.9969999999998</v>
      </c>
    </row>
    <row r="95" spans="2:16" x14ac:dyDescent="0.25">
      <c r="B95" t="s">
        <v>142</v>
      </c>
      <c r="C95" s="34" t="s">
        <v>45</v>
      </c>
      <c r="D95" s="46">
        <v>705</v>
      </c>
      <c r="E95" s="34">
        <v>4470</v>
      </c>
      <c r="F95" s="63">
        <f t="shared" si="23"/>
        <v>268.2</v>
      </c>
      <c r="G95" s="34">
        <f t="shared" si="24"/>
        <v>4738.2</v>
      </c>
      <c r="I95" s="32">
        <f t="shared" si="25"/>
        <v>0</v>
      </c>
      <c r="J95" s="32">
        <f t="shared" si="26"/>
        <v>0</v>
      </c>
      <c r="K95" s="32"/>
      <c r="M95" s="32">
        <f t="shared" si="28"/>
        <v>4470</v>
      </c>
      <c r="N95" s="32">
        <f t="shared" si="28"/>
        <v>268.2</v>
      </c>
      <c r="O95" s="44">
        <f t="shared" si="28"/>
        <v>4738.2</v>
      </c>
    </row>
    <row r="96" spans="2:16" x14ac:dyDescent="0.25">
      <c r="B96" t="s">
        <v>143</v>
      </c>
      <c r="C96" s="34" t="s">
        <v>144</v>
      </c>
      <c r="D96" s="46">
        <v>346</v>
      </c>
      <c r="E96" s="34">
        <v>94.33</v>
      </c>
      <c r="F96" s="63">
        <f t="shared" si="23"/>
        <v>5.6597999999999997</v>
      </c>
      <c r="G96" s="34">
        <f t="shared" si="24"/>
        <v>99.989800000000002</v>
      </c>
      <c r="I96" s="32">
        <f t="shared" si="25"/>
        <v>0</v>
      </c>
      <c r="J96" s="32">
        <f t="shared" si="26"/>
        <v>0</v>
      </c>
      <c r="K96" s="32"/>
      <c r="M96" s="32">
        <f t="shared" si="28"/>
        <v>94.33</v>
      </c>
      <c r="N96" s="32">
        <f t="shared" si="28"/>
        <v>5.6597999999999997</v>
      </c>
      <c r="O96" s="44">
        <f t="shared" si="28"/>
        <v>99.989800000000002</v>
      </c>
    </row>
    <row r="97" spans="1:15" x14ac:dyDescent="0.25">
      <c r="B97" t="s">
        <v>134</v>
      </c>
      <c r="C97" s="34" t="s">
        <v>145</v>
      </c>
      <c r="D97" s="46">
        <v>249</v>
      </c>
      <c r="E97" s="34">
        <v>852.85</v>
      </c>
      <c r="F97" s="63">
        <f t="shared" si="23"/>
        <v>51.170999999999999</v>
      </c>
      <c r="G97" s="34">
        <f t="shared" si="24"/>
        <v>904.02100000000007</v>
      </c>
      <c r="I97" s="32">
        <f t="shared" si="25"/>
        <v>0</v>
      </c>
      <c r="J97" s="32">
        <f t="shared" si="26"/>
        <v>0</v>
      </c>
      <c r="K97" s="32"/>
      <c r="M97" s="32">
        <f t="shared" si="28"/>
        <v>852.85</v>
      </c>
      <c r="N97" s="32">
        <f t="shared" si="28"/>
        <v>51.170999999999999</v>
      </c>
      <c r="O97" s="44">
        <f t="shared" si="28"/>
        <v>904.02100000000007</v>
      </c>
    </row>
    <row r="98" spans="1:15" x14ac:dyDescent="0.25">
      <c r="B98" t="s">
        <v>129</v>
      </c>
      <c r="C98" s="34" t="s">
        <v>146</v>
      </c>
      <c r="D98" s="46">
        <v>232</v>
      </c>
      <c r="E98" s="34">
        <v>44726.36</v>
      </c>
      <c r="F98" s="63">
        <f t="shared" si="23"/>
        <v>2683.5816</v>
      </c>
      <c r="G98" s="34">
        <f t="shared" si="24"/>
        <v>47409.941599999998</v>
      </c>
      <c r="I98" s="32">
        <f t="shared" si="25"/>
        <v>0</v>
      </c>
      <c r="J98" s="32">
        <f t="shared" si="26"/>
        <v>0</v>
      </c>
      <c r="K98" s="32"/>
      <c r="M98" s="32">
        <f t="shared" si="28"/>
        <v>44726.36</v>
      </c>
      <c r="N98" s="32">
        <f t="shared" si="28"/>
        <v>2683.5816</v>
      </c>
      <c r="O98" s="44">
        <f t="shared" si="28"/>
        <v>47409.941599999998</v>
      </c>
    </row>
    <row r="99" spans="1:15" x14ac:dyDescent="0.25">
      <c r="B99" t="s">
        <v>100</v>
      </c>
      <c r="C99" s="34" t="s">
        <v>147</v>
      </c>
      <c r="D99" s="46">
        <v>727</v>
      </c>
      <c r="E99" s="34">
        <v>282.41000000000003</v>
      </c>
      <c r="F99" s="63">
        <f t="shared" si="23"/>
        <v>16.944600000000001</v>
      </c>
      <c r="G99" s="34">
        <f t="shared" si="24"/>
        <v>299.3546</v>
      </c>
      <c r="I99" s="32">
        <f t="shared" si="25"/>
        <v>0</v>
      </c>
      <c r="J99" s="32">
        <f t="shared" si="26"/>
        <v>0</v>
      </c>
      <c r="K99" s="32"/>
      <c r="M99" s="32">
        <f t="shared" si="28"/>
        <v>282.41000000000003</v>
      </c>
      <c r="N99" s="32">
        <f t="shared" si="28"/>
        <v>16.944600000000001</v>
      </c>
      <c r="O99" s="44">
        <f t="shared" si="28"/>
        <v>299.3546</v>
      </c>
    </row>
    <row r="100" spans="1:15" x14ac:dyDescent="0.25">
      <c r="B100" t="s">
        <v>134</v>
      </c>
      <c r="C100" s="34" t="s">
        <v>148</v>
      </c>
      <c r="D100" s="46">
        <v>248</v>
      </c>
      <c r="E100" s="34">
        <v>3743.43</v>
      </c>
      <c r="F100" s="63">
        <f t="shared" si="23"/>
        <v>224.60579999999999</v>
      </c>
      <c r="G100" s="34">
        <f t="shared" si="24"/>
        <v>3968.0357999999997</v>
      </c>
      <c r="I100" s="32">
        <f t="shared" si="25"/>
        <v>0</v>
      </c>
      <c r="J100" s="32">
        <f t="shared" si="26"/>
        <v>0</v>
      </c>
      <c r="K100" s="32"/>
      <c r="M100" s="32">
        <f t="shared" si="28"/>
        <v>3743.43</v>
      </c>
      <c r="N100" s="32">
        <f t="shared" si="28"/>
        <v>224.60579999999999</v>
      </c>
      <c r="O100" s="44">
        <f t="shared" si="28"/>
        <v>3968.0357999999997</v>
      </c>
    </row>
    <row r="101" spans="1:15" x14ac:dyDescent="0.25">
      <c r="B101" t="s">
        <v>149</v>
      </c>
      <c r="C101" s="34" t="s">
        <v>150</v>
      </c>
      <c r="D101" s="46">
        <v>80</v>
      </c>
      <c r="E101" s="34">
        <v>2500</v>
      </c>
      <c r="F101" s="63">
        <f t="shared" si="23"/>
        <v>150</v>
      </c>
      <c r="G101" s="34">
        <f t="shared" si="24"/>
        <v>2650</v>
      </c>
      <c r="I101" s="32">
        <f t="shared" si="25"/>
        <v>2500</v>
      </c>
      <c r="J101" s="32">
        <f t="shared" si="26"/>
        <v>150</v>
      </c>
      <c r="K101" s="32">
        <v>2650</v>
      </c>
      <c r="M101" s="32">
        <f t="shared" si="28"/>
        <v>0</v>
      </c>
      <c r="N101" s="32">
        <f t="shared" si="28"/>
        <v>0</v>
      </c>
      <c r="O101" s="32">
        <f t="shared" si="28"/>
        <v>0</v>
      </c>
    </row>
    <row r="102" spans="1:15" x14ac:dyDescent="0.25">
      <c r="B102" t="s">
        <v>151</v>
      </c>
      <c r="C102" s="34" t="s">
        <v>152</v>
      </c>
      <c r="D102" s="46">
        <v>273</v>
      </c>
      <c r="E102" s="34">
        <v>10</v>
      </c>
      <c r="F102" s="63">
        <f t="shared" si="23"/>
        <v>0.6</v>
      </c>
      <c r="G102" s="34">
        <f t="shared" si="24"/>
        <v>10.6</v>
      </c>
      <c r="I102" s="32">
        <f t="shared" si="25"/>
        <v>0</v>
      </c>
      <c r="J102" s="32">
        <f t="shared" si="26"/>
        <v>0</v>
      </c>
      <c r="K102" s="32"/>
      <c r="M102" s="32">
        <f t="shared" si="28"/>
        <v>10</v>
      </c>
      <c r="N102" s="32">
        <f t="shared" si="28"/>
        <v>0.6</v>
      </c>
      <c r="O102" s="44">
        <f t="shared" si="28"/>
        <v>10.6</v>
      </c>
    </row>
    <row r="103" spans="1:15" x14ac:dyDescent="0.25">
      <c r="B103" t="s">
        <v>153</v>
      </c>
      <c r="C103" s="34" t="s">
        <v>154</v>
      </c>
      <c r="D103" s="46">
        <v>647</v>
      </c>
      <c r="E103" s="34">
        <v>6954.17</v>
      </c>
      <c r="F103" s="63">
        <f t="shared" si="23"/>
        <v>417.25020000000001</v>
      </c>
      <c r="G103" s="34">
        <f t="shared" si="24"/>
        <v>7371.4202000000005</v>
      </c>
      <c r="I103" s="32">
        <f t="shared" si="25"/>
        <v>0</v>
      </c>
      <c r="J103" s="32">
        <f t="shared" si="26"/>
        <v>0</v>
      </c>
      <c r="K103" s="32"/>
      <c r="M103" s="32">
        <f t="shared" si="28"/>
        <v>6954.17</v>
      </c>
      <c r="N103" s="32">
        <f t="shared" si="28"/>
        <v>417.25020000000001</v>
      </c>
      <c r="O103" s="44">
        <f t="shared" si="28"/>
        <v>7371.4202000000005</v>
      </c>
    </row>
    <row r="104" spans="1:15" x14ac:dyDescent="0.25">
      <c r="B104" t="s">
        <v>155</v>
      </c>
      <c r="C104" s="34" t="s">
        <v>156</v>
      </c>
      <c r="D104" s="46">
        <v>939</v>
      </c>
      <c r="E104" s="34">
        <v>2350</v>
      </c>
      <c r="F104" s="63">
        <f t="shared" si="23"/>
        <v>141</v>
      </c>
      <c r="G104" s="34">
        <f t="shared" si="24"/>
        <v>2491</v>
      </c>
      <c r="I104" s="32">
        <f t="shared" si="25"/>
        <v>0</v>
      </c>
      <c r="J104" s="32">
        <f t="shared" si="26"/>
        <v>0</v>
      </c>
      <c r="K104" s="32"/>
      <c r="M104" s="32">
        <f t="shared" si="28"/>
        <v>2350</v>
      </c>
      <c r="N104" s="32">
        <f t="shared" si="28"/>
        <v>141</v>
      </c>
      <c r="O104" s="44">
        <f t="shared" si="28"/>
        <v>2491</v>
      </c>
    </row>
    <row r="105" spans="1:15" x14ac:dyDescent="0.25">
      <c r="B105" t="s">
        <v>157</v>
      </c>
      <c r="C105" s="34" t="s">
        <v>158</v>
      </c>
      <c r="D105" s="46">
        <v>111</v>
      </c>
      <c r="E105" s="34">
        <v>1000</v>
      </c>
      <c r="F105" s="63">
        <f t="shared" si="23"/>
        <v>60</v>
      </c>
      <c r="G105" s="34">
        <f t="shared" si="24"/>
        <v>1060</v>
      </c>
      <c r="I105" s="32">
        <f t="shared" si="25"/>
        <v>1000</v>
      </c>
      <c r="J105" s="32">
        <f t="shared" si="26"/>
        <v>60</v>
      </c>
      <c r="K105" s="32">
        <v>1060</v>
      </c>
      <c r="M105" s="32">
        <f t="shared" si="28"/>
        <v>0</v>
      </c>
      <c r="N105" s="32">
        <f t="shared" si="28"/>
        <v>0</v>
      </c>
      <c r="O105" s="32">
        <f t="shared" si="28"/>
        <v>0</v>
      </c>
    </row>
    <row r="106" spans="1:15" s="23" customFormat="1" ht="15.75" thickBot="1" x14ac:dyDescent="0.3">
      <c r="C106" s="24" t="s">
        <v>18</v>
      </c>
      <c r="D106" s="24"/>
      <c r="E106" s="25">
        <f>SUM(E65:E105)</f>
        <v>165750.57000000004</v>
      </c>
      <c r="F106" s="25">
        <f>SUM(F65:F105)</f>
        <v>9945.0342000000019</v>
      </c>
      <c r="G106" s="25">
        <f>SUM(G65:G105)</f>
        <v>175695.60419999994</v>
      </c>
      <c r="H106" s="25">
        <f>SUM(H65:H105)</f>
        <v>0</v>
      </c>
      <c r="I106" s="25">
        <f>SUM(I65:I105)</f>
        <v>7386.8773584905657</v>
      </c>
      <c r="J106" s="25">
        <f>SUM(J65:J105)</f>
        <v>443.21264150943415</v>
      </c>
      <c r="K106" s="25">
        <f>SUM(K65:K105)</f>
        <v>7830.09</v>
      </c>
      <c r="L106" s="25">
        <f>SUM(L65:L105)</f>
        <v>0</v>
      </c>
      <c r="M106" s="25">
        <f>SUM(M65:M105)</f>
        <v>158363.69264150946</v>
      </c>
      <c r="N106" s="25">
        <f>SUM(N65:N105)</f>
        <v>9501.8215584905683</v>
      </c>
      <c r="O106" s="25">
        <f>SUM(O65:O105)</f>
        <v>167865.51419999995</v>
      </c>
    </row>
    <row r="107" spans="1:15" ht="15.75" thickTop="1" x14ac:dyDescent="0.25">
      <c r="A107" s="5"/>
      <c r="B107" s="5"/>
      <c r="C107" s="31"/>
      <c r="D107" s="31"/>
      <c r="E107" s="31"/>
      <c r="F107" s="31"/>
      <c r="G107" s="31"/>
      <c r="I107" s="32"/>
      <c r="J107" s="33"/>
      <c r="K107" s="33"/>
      <c r="M107" s="31"/>
      <c r="N107" s="31"/>
      <c r="O107" s="31"/>
    </row>
    <row r="108" spans="1:15" x14ac:dyDescent="0.25">
      <c r="A108" s="5" t="s">
        <v>19</v>
      </c>
      <c r="B108" s="31" t="s">
        <v>86</v>
      </c>
      <c r="C108" s="31" t="s">
        <v>87</v>
      </c>
      <c r="D108" s="31" t="s">
        <v>88</v>
      </c>
      <c r="E108" s="31" t="s">
        <v>89</v>
      </c>
      <c r="F108" s="31" t="s">
        <v>90</v>
      </c>
      <c r="G108" s="31" t="s">
        <v>12</v>
      </c>
      <c r="I108" s="32"/>
      <c r="J108" s="33"/>
      <c r="K108" s="33"/>
      <c r="M108" s="31"/>
      <c r="N108" s="31"/>
      <c r="O108" s="31"/>
    </row>
    <row r="109" spans="1:15" x14ac:dyDescent="0.25">
      <c r="A109" s="5"/>
      <c r="B109" s="5"/>
      <c r="C109" s="34" t="s">
        <v>162</v>
      </c>
      <c r="D109" s="30">
        <v>369</v>
      </c>
      <c r="E109" s="31">
        <v>4200</v>
      </c>
      <c r="F109" s="31">
        <f>E109*0.06</f>
        <v>252</v>
      </c>
      <c r="G109" s="31">
        <f>SUM(E109:F109)</f>
        <v>4452</v>
      </c>
      <c r="I109" s="32"/>
      <c r="J109" s="33"/>
      <c r="K109" s="33"/>
      <c r="M109" s="31">
        <f>E109-I109</f>
        <v>4200</v>
      </c>
      <c r="N109" s="31">
        <f>F109-J109</f>
        <v>252</v>
      </c>
      <c r="O109" s="81">
        <f>G109-K109</f>
        <v>4452</v>
      </c>
    </row>
    <row r="110" spans="1:15" ht="15.75" thickBot="1" x14ac:dyDescent="0.3">
      <c r="A110" s="40"/>
      <c r="B110" s="40"/>
      <c r="C110" s="65" t="s">
        <v>163</v>
      </c>
      <c r="D110" s="37">
        <v>408</v>
      </c>
      <c r="E110" s="34">
        <v>1300</v>
      </c>
      <c r="F110" s="31">
        <f t="shared" ref="F110:F150" si="29">E110*0.06</f>
        <v>78</v>
      </c>
      <c r="G110" s="31">
        <f t="shared" ref="G110:G150" si="30">SUM(E110:F110)</f>
        <v>1378</v>
      </c>
      <c r="I110" s="32"/>
      <c r="J110" s="33"/>
      <c r="K110" s="33"/>
      <c r="M110" s="31">
        <f t="shared" ref="M110:M150" si="31">E110-I110</f>
        <v>1300</v>
      </c>
      <c r="N110" s="31">
        <f t="shared" ref="N110:N150" si="32">F110-J110</f>
        <v>78</v>
      </c>
      <c r="O110" s="81">
        <f t="shared" ref="O110:O150" si="33">G110-K110</f>
        <v>1378</v>
      </c>
    </row>
    <row r="111" spans="1:15" x14ac:dyDescent="0.25">
      <c r="A111" s="39"/>
      <c r="B111" s="39"/>
      <c r="C111" s="64" t="s">
        <v>164</v>
      </c>
      <c r="D111" s="46">
        <v>402</v>
      </c>
      <c r="E111" s="34">
        <v>5159</v>
      </c>
      <c r="F111" s="31">
        <f t="shared" si="29"/>
        <v>309.53999999999996</v>
      </c>
      <c r="G111" s="31">
        <f t="shared" si="30"/>
        <v>5468.54</v>
      </c>
      <c r="I111" s="32">
        <f t="shared" ref="I111:I150" si="34">K111/1.06</f>
        <v>0</v>
      </c>
      <c r="J111" s="33">
        <f t="shared" ref="J111:J150" si="35">K111-I111</f>
        <v>0</v>
      </c>
      <c r="K111" s="33">
        <v>0</v>
      </c>
      <c r="M111" s="31">
        <f t="shared" si="31"/>
        <v>5159</v>
      </c>
      <c r="N111" s="31">
        <f t="shared" si="32"/>
        <v>309.53999999999996</v>
      </c>
      <c r="O111" s="81">
        <f t="shared" si="33"/>
        <v>5468.54</v>
      </c>
    </row>
    <row r="112" spans="1:15" x14ac:dyDescent="0.25">
      <c r="C112" s="64" t="s">
        <v>165</v>
      </c>
      <c r="D112" s="46">
        <v>396</v>
      </c>
      <c r="E112" s="34">
        <v>4000</v>
      </c>
      <c r="F112" s="31">
        <f t="shared" si="29"/>
        <v>240</v>
      </c>
      <c r="G112" s="31">
        <f t="shared" si="30"/>
        <v>4240</v>
      </c>
      <c r="I112" s="32">
        <f t="shared" si="34"/>
        <v>0</v>
      </c>
      <c r="J112" s="33">
        <f t="shared" si="35"/>
        <v>0</v>
      </c>
      <c r="K112" s="33">
        <v>0</v>
      </c>
      <c r="M112" s="31">
        <f t="shared" si="31"/>
        <v>4000</v>
      </c>
      <c r="N112" s="31">
        <f t="shared" si="32"/>
        <v>240</v>
      </c>
      <c r="O112" s="81">
        <f t="shared" si="33"/>
        <v>4240</v>
      </c>
    </row>
    <row r="113" spans="3:15" x14ac:dyDescent="0.25">
      <c r="C113" s="64" t="s">
        <v>166</v>
      </c>
      <c r="D113" s="46">
        <v>395</v>
      </c>
      <c r="E113" s="34">
        <v>4661</v>
      </c>
      <c r="F113" s="31">
        <f t="shared" si="29"/>
        <v>279.65999999999997</v>
      </c>
      <c r="G113" s="31">
        <f t="shared" si="30"/>
        <v>4940.66</v>
      </c>
      <c r="I113" s="32">
        <f t="shared" si="34"/>
        <v>0</v>
      </c>
      <c r="J113" s="33">
        <f t="shared" si="35"/>
        <v>0</v>
      </c>
      <c r="K113" s="33">
        <v>0</v>
      </c>
      <c r="M113" s="31">
        <f t="shared" si="31"/>
        <v>4661</v>
      </c>
      <c r="N113" s="31">
        <f t="shared" si="32"/>
        <v>279.65999999999997</v>
      </c>
      <c r="O113" s="81">
        <f t="shared" si="33"/>
        <v>4940.66</v>
      </c>
    </row>
    <row r="114" spans="3:15" x14ac:dyDescent="0.25">
      <c r="C114" s="64" t="s">
        <v>167</v>
      </c>
      <c r="D114" s="46">
        <v>391</v>
      </c>
      <c r="E114" s="34">
        <v>7601</v>
      </c>
      <c r="F114" s="31">
        <f t="shared" si="29"/>
        <v>456.06</v>
      </c>
      <c r="G114" s="31">
        <f t="shared" si="30"/>
        <v>8057.06</v>
      </c>
      <c r="I114" s="32">
        <f t="shared" si="34"/>
        <v>0</v>
      </c>
      <c r="J114" s="33">
        <f t="shared" si="35"/>
        <v>0</v>
      </c>
      <c r="K114" s="33">
        <v>0</v>
      </c>
      <c r="M114" s="31">
        <f t="shared" si="31"/>
        <v>7601</v>
      </c>
      <c r="N114" s="31">
        <f t="shared" si="32"/>
        <v>456.06</v>
      </c>
      <c r="O114" s="81">
        <f t="shared" si="33"/>
        <v>8057.06</v>
      </c>
    </row>
    <row r="115" spans="3:15" x14ac:dyDescent="0.25">
      <c r="C115" s="64" t="s">
        <v>168</v>
      </c>
      <c r="D115" s="46">
        <v>412</v>
      </c>
      <c r="E115" s="34">
        <v>3200</v>
      </c>
      <c r="F115" s="31">
        <f t="shared" si="29"/>
        <v>192</v>
      </c>
      <c r="G115" s="31">
        <f t="shared" si="30"/>
        <v>3392</v>
      </c>
      <c r="I115" s="32">
        <f t="shared" si="34"/>
        <v>0</v>
      </c>
      <c r="J115" s="33">
        <f t="shared" si="35"/>
        <v>0</v>
      </c>
      <c r="K115" s="33">
        <v>0</v>
      </c>
      <c r="M115" s="31">
        <f t="shared" si="31"/>
        <v>3200</v>
      </c>
      <c r="N115" s="31">
        <f t="shared" si="32"/>
        <v>192</v>
      </c>
      <c r="O115" s="81">
        <f t="shared" si="33"/>
        <v>3392</v>
      </c>
    </row>
    <row r="116" spans="3:15" x14ac:dyDescent="0.25">
      <c r="C116" s="64" t="s">
        <v>169</v>
      </c>
      <c r="D116" s="46">
        <v>421</v>
      </c>
      <c r="E116" s="34">
        <v>10036</v>
      </c>
      <c r="F116" s="31">
        <f t="shared" si="29"/>
        <v>602.16</v>
      </c>
      <c r="G116" s="31">
        <f t="shared" si="30"/>
        <v>10638.16</v>
      </c>
      <c r="I116" s="32">
        <f t="shared" si="34"/>
        <v>0</v>
      </c>
      <c r="J116" s="33">
        <f t="shared" si="35"/>
        <v>0</v>
      </c>
      <c r="K116" s="33">
        <v>0</v>
      </c>
      <c r="M116" s="31">
        <f t="shared" si="31"/>
        <v>10036</v>
      </c>
      <c r="N116" s="31">
        <f t="shared" si="32"/>
        <v>602.16</v>
      </c>
      <c r="O116" s="81">
        <f t="shared" si="33"/>
        <v>10638.16</v>
      </c>
    </row>
    <row r="117" spans="3:15" x14ac:dyDescent="0.25">
      <c r="C117" s="64" t="s">
        <v>170</v>
      </c>
      <c r="D117" s="46">
        <v>432</v>
      </c>
      <c r="E117" s="34">
        <v>2770</v>
      </c>
      <c r="F117" s="31">
        <f t="shared" si="29"/>
        <v>166.2</v>
      </c>
      <c r="G117" s="31">
        <f t="shared" si="30"/>
        <v>2936.2</v>
      </c>
      <c r="I117" s="32">
        <f t="shared" si="34"/>
        <v>0</v>
      </c>
      <c r="J117" s="33">
        <f t="shared" si="35"/>
        <v>0</v>
      </c>
      <c r="K117" s="33">
        <v>0</v>
      </c>
      <c r="M117" s="31">
        <f t="shared" si="31"/>
        <v>2770</v>
      </c>
      <c r="N117" s="31">
        <f t="shared" si="32"/>
        <v>166.2</v>
      </c>
      <c r="O117" s="81">
        <f t="shared" si="33"/>
        <v>2936.2</v>
      </c>
    </row>
    <row r="118" spans="3:15" x14ac:dyDescent="0.25">
      <c r="C118" s="64" t="s">
        <v>171</v>
      </c>
      <c r="D118" s="46">
        <v>496</v>
      </c>
      <c r="E118" s="34">
        <v>25685</v>
      </c>
      <c r="F118" s="31">
        <f t="shared" si="29"/>
        <v>1541.1</v>
      </c>
      <c r="G118" s="31">
        <f t="shared" si="30"/>
        <v>27226.1</v>
      </c>
      <c r="I118" s="32">
        <f t="shared" si="34"/>
        <v>0</v>
      </c>
      <c r="J118" s="33">
        <f t="shared" si="35"/>
        <v>0</v>
      </c>
      <c r="K118" s="33">
        <v>0</v>
      </c>
      <c r="M118" s="31">
        <f t="shared" si="31"/>
        <v>25685</v>
      </c>
      <c r="N118" s="31">
        <f t="shared" si="32"/>
        <v>1541.1</v>
      </c>
      <c r="O118" s="66">
        <f t="shared" si="33"/>
        <v>27226.1</v>
      </c>
    </row>
    <row r="119" spans="3:15" x14ac:dyDescent="0.25">
      <c r="C119" s="34"/>
      <c r="D119" s="46"/>
      <c r="E119" s="34"/>
      <c r="F119" s="31">
        <f t="shared" si="29"/>
        <v>0</v>
      </c>
      <c r="G119" s="31">
        <f t="shared" si="30"/>
        <v>0</v>
      </c>
      <c r="I119" s="32">
        <f t="shared" si="34"/>
        <v>0</v>
      </c>
      <c r="J119" s="33">
        <f t="shared" si="35"/>
        <v>0</v>
      </c>
      <c r="K119" s="33">
        <v>0</v>
      </c>
      <c r="M119" s="31">
        <f t="shared" si="31"/>
        <v>0</v>
      </c>
      <c r="N119" s="31">
        <f t="shared" si="32"/>
        <v>0</v>
      </c>
      <c r="O119" s="31">
        <f t="shared" si="33"/>
        <v>0</v>
      </c>
    </row>
    <row r="120" spans="3:15" x14ac:dyDescent="0.25">
      <c r="C120" s="34"/>
      <c r="D120" s="46"/>
      <c r="E120" s="34"/>
      <c r="F120" s="31">
        <f t="shared" si="29"/>
        <v>0</v>
      </c>
      <c r="G120" s="31">
        <f t="shared" si="30"/>
        <v>0</v>
      </c>
      <c r="I120" s="32">
        <f t="shared" si="34"/>
        <v>0</v>
      </c>
      <c r="J120" s="33">
        <f t="shared" si="35"/>
        <v>0</v>
      </c>
      <c r="K120" s="33"/>
      <c r="M120" s="31">
        <f t="shared" si="31"/>
        <v>0</v>
      </c>
      <c r="N120" s="31">
        <f t="shared" si="32"/>
        <v>0</v>
      </c>
      <c r="O120" s="31">
        <f t="shared" si="33"/>
        <v>0</v>
      </c>
    </row>
    <row r="121" spans="3:15" x14ac:dyDescent="0.25">
      <c r="C121" s="34"/>
      <c r="D121" s="46"/>
      <c r="E121" s="34"/>
      <c r="F121" s="31">
        <f t="shared" si="29"/>
        <v>0</v>
      </c>
      <c r="G121" s="31">
        <f t="shared" si="30"/>
        <v>0</v>
      </c>
      <c r="I121" s="32">
        <f t="shared" si="34"/>
        <v>0</v>
      </c>
      <c r="J121" s="33">
        <f t="shared" si="35"/>
        <v>0</v>
      </c>
      <c r="K121" s="33"/>
      <c r="M121" s="31">
        <f t="shared" si="31"/>
        <v>0</v>
      </c>
      <c r="N121" s="31">
        <f t="shared" si="32"/>
        <v>0</v>
      </c>
      <c r="O121" s="31">
        <f t="shared" si="33"/>
        <v>0</v>
      </c>
    </row>
    <row r="122" spans="3:15" x14ac:dyDescent="0.25">
      <c r="C122" s="34"/>
      <c r="D122" s="46"/>
      <c r="E122" s="34"/>
      <c r="F122" s="31">
        <f t="shared" si="29"/>
        <v>0</v>
      </c>
      <c r="G122" s="31">
        <f t="shared" si="30"/>
        <v>0</v>
      </c>
      <c r="I122" s="32">
        <f t="shared" si="34"/>
        <v>0</v>
      </c>
      <c r="J122" s="33">
        <f t="shared" si="35"/>
        <v>0</v>
      </c>
      <c r="K122" s="33"/>
      <c r="M122" s="31">
        <f t="shared" si="31"/>
        <v>0</v>
      </c>
      <c r="N122" s="31">
        <f t="shared" si="32"/>
        <v>0</v>
      </c>
      <c r="O122" s="31">
        <f t="shared" si="33"/>
        <v>0</v>
      </c>
    </row>
    <row r="123" spans="3:15" x14ac:dyDescent="0.25">
      <c r="C123" s="34"/>
      <c r="D123" s="46"/>
      <c r="E123" s="34"/>
      <c r="F123" s="31">
        <f t="shared" si="29"/>
        <v>0</v>
      </c>
      <c r="G123" s="31">
        <f t="shared" si="30"/>
        <v>0</v>
      </c>
      <c r="I123" s="32">
        <f t="shared" si="34"/>
        <v>0</v>
      </c>
      <c r="J123" s="33">
        <f t="shared" si="35"/>
        <v>0</v>
      </c>
      <c r="K123" s="33"/>
      <c r="M123" s="31">
        <f t="shared" si="31"/>
        <v>0</v>
      </c>
      <c r="N123" s="31">
        <f t="shared" si="32"/>
        <v>0</v>
      </c>
      <c r="O123" s="31">
        <f t="shared" si="33"/>
        <v>0</v>
      </c>
    </row>
    <row r="124" spans="3:15" x14ac:dyDescent="0.25">
      <c r="C124" s="34"/>
      <c r="D124" s="46"/>
      <c r="E124" s="34"/>
      <c r="F124" s="31">
        <f t="shared" si="29"/>
        <v>0</v>
      </c>
      <c r="G124" s="31">
        <f t="shared" si="30"/>
        <v>0</v>
      </c>
      <c r="I124" s="32">
        <f t="shared" si="34"/>
        <v>0</v>
      </c>
      <c r="J124" s="33">
        <f t="shared" si="35"/>
        <v>0</v>
      </c>
      <c r="K124" s="33"/>
      <c r="M124" s="31">
        <f t="shared" si="31"/>
        <v>0</v>
      </c>
      <c r="N124" s="31">
        <f t="shared" si="32"/>
        <v>0</v>
      </c>
      <c r="O124" s="31">
        <f t="shared" si="33"/>
        <v>0</v>
      </c>
    </row>
    <row r="125" spans="3:15" x14ac:dyDescent="0.25">
      <c r="C125" s="34"/>
      <c r="D125" s="46"/>
      <c r="E125" s="34"/>
      <c r="F125" s="31">
        <f t="shared" si="29"/>
        <v>0</v>
      </c>
      <c r="G125" s="31">
        <f t="shared" si="30"/>
        <v>0</v>
      </c>
      <c r="I125" s="32">
        <f t="shared" si="34"/>
        <v>0</v>
      </c>
      <c r="J125" s="33">
        <f t="shared" si="35"/>
        <v>0</v>
      </c>
      <c r="K125" s="33"/>
      <c r="M125" s="31">
        <f t="shared" si="31"/>
        <v>0</v>
      </c>
      <c r="N125" s="31">
        <f t="shared" si="32"/>
        <v>0</v>
      </c>
      <c r="O125" s="31">
        <f t="shared" si="33"/>
        <v>0</v>
      </c>
    </row>
    <row r="126" spans="3:15" x14ac:dyDescent="0.25">
      <c r="C126" s="34"/>
      <c r="D126" s="46"/>
      <c r="E126" s="34"/>
      <c r="F126" s="31">
        <f t="shared" si="29"/>
        <v>0</v>
      </c>
      <c r="G126" s="31">
        <f t="shared" si="30"/>
        <v>0</v>
      </c>
      <c r="I126" s="32">
        <f t="shared" si="34"/>
        <v>0</v>
      </c>
      <c r="J126" s="33">
        <f t="shared" si="35"/>
        <v>0</v>
      </c>
      <c r="K126" s="33"/>
      <c r="M126" s="31">
        <f t="shared" si="31"/>
        <v>0</v>
      </c>
      <c r="N126" s="31">
        <f t="shared" si="32"/>
        <v>0</v>
      </c>
      <c r="O126" s="31">
        <f t="shared" si="33"/>
        <v>0</v>
      </c>
    </row>
    <row r="127" spans="3:15" x14ac:dyDescent="0.25">
      <c r="C127" s="34"/>
      <c r="D127" s="46"/>
      <c r="E127" s="34"/>
      <c r="F127" s="31">
        <f t="shared" si="29"/>
        <v>0</v>
      </c>
      <c r="G127" s="31">
        <f t="shared" si="30"/>
        <v>0</v>
      </c>
      <c r="I127" s="32">
        <f t="shared" si="34"/>
        <v>0</v>
      </c>
      <c r="J127" s="33">
        <f t="shared" si="35"/>
        <v>0</v>
      </c>
      <c r="K127" s="33"/>
      <c r="M127" s="31">
        <f t="shared" si="31"/>
        <v>0</v>
      </c>
      <c r="N127" s="31">
        <f t="shared" si="32"/>
        <v>0</v>
      </c>
      <c r="O127" s="31">
        <f t="shared" si="33"/>
        <v>0</v>
      </c>
    </row>
    <row r="128" spans="3:15" x14ac:dyDescent="0.25">
      <c r="C128" s="34"/>
      <c r="D128" s="46"/>
      <c r="E128" s="34"/>
      <c r="F128" s="31">
        <f t="shared" si="29"/>
        <v>0</v>
      </c>
      <c r="G128" s="31">
        <f t="shared" si="30"/>
        <v>0</v>
      </c>
      <c r="I128" s="32">
        <f t="shared" si="34"/>
        <v>0</v>
      </c>
      <c r="J128" s="33">
        <f t="shared" si="35"/>
        <v>0</v>
      </c>
      <c r="K128" s="33"/>
      <c r="M128" s="31">
        <f t="shared" si="31"/>
        <v>0</v>
      </c>
      <c r="N128" s="31">
        <f t="shared" si="32"/>
        <v>0</v>
      </c>
      <c r="O128" s="31">
        <f t="shared" si="33"/>
        <v>0</v>
      </c>
    </row>
    <row r="129" spans="3:15" x14ac:dyDescent="0.25">
      <c r="C129" s="34"/>
      <c r="D129" s="46"/>
      <c r="E129" s="34"/>
      <c r="F129" s="31">
        <f t="shared" si="29"/>
        <v>0</v>
      </c>
      <c r="G129" s="31">
        <f t="shared" si="30"/>
        <v>0</v>
      </c>
      <c r="I129" s="32">
        <f t="shared" si="34"/>
        <v>0</v>
      </c>
      <c r="J129" s="33">
        <f t="shared" si="35"/>
        <v>0</v>
      </c>
      <c r="K129" s="33"/>
      <c r="M129" s="31">
        <f t="shared" si="31"/>
        <v>0</v>
      </c>
      <c r="N129" s="31">
        <f t="shared" si="32"/>
        <v>0</v>
      </c>
      <c r="O129" s="31">
        <f t="shared" si="33"/>
        <v>0</v>
      </c>
    </row>
    <row r="130" spans="3:15" x14ac:dyDescent="0.25">
      <c r="C130" s="34"/>
      <c r="D130" s="46"/>
      <c r="E130" s="34"/>
      <c r="F130" s="31">
        <f t="shared" si="29"/>
        <v>0</v>
      </c>
      <c r="G130" s="31">
        <f t="shared" si="30"/>
        <v>0</v>
      </c>
      <c r="I130" s="32">
        <f t="shared" si="34"/>
        <v>0</v>
      </c>
      <c r="J130" s="33">
        <f t="shared" si="35"/>
        <v>0</v>
      </c>
      <c r="K130" s="33"/>
      <c r="M130" s="31">
        <f t="shared" si="31"/>
        <v>0</v>
      </c>
      <c r="N130" s="31">
        <f t="shared" si="32"/>
        <v>0</v>
      </c>
      <c r="O130" s="31">
        <f t="shared" si="33"/>
        <v>0</v>
      </c>
    </row>
    <row r="131" spans="3:15" x14ac:dyDescent="0.25">
      <c r="C131" s="34"/>
      <c r="D131" s="46"/>
      <c r="E131" s="34"/>
      <c r="F131" s="31">
        <f t="shared" si="29"/>
        <v>0</v>
      </c>
      <c r="G131" s="31">
        <f t="shared" si="30"/>
        <v>0</v>
      </c>
      <c r="I131" s="32">
        <f t="shared" si="34"/>
        <v>0</v>
      </c>
      <c r="J131" s="33">
        <f t="shared" si="35"/>
        <v>0</v>
      </c>
      <c r="K131" s="33"/>
      <c r="M131" s="31">
        <f t="shared" si="31"/>
        <v>0</v>
      </c>
      <c r="N131" s="31">
        <f t="shared" si="32"/>
        <v>0</v>
      </c>
      <c r="O131" s="31">
        <f t="shared" si="33"/>
        <v>0</v>
      </c>
    </row>
    <row r="132" spans="3:15" x14ac:dyDescent="0.25">
      <c r="C132" s="34"/>
      <c r="D132" s="46"/>
      <c r="E132" s="34"/>
      <c r="F132" s="31">
        <f t="shared" si="29"/>
        <v>0</v>
      </c>
      <c r="G132" s="31">
        <f t="shared" si="30"/>
        <v>0</v>
      </c>
      <c r="I132" s="32">
        <f t="shared" si="34"/>
        <v>0</v>
      </c>
      <c r="J132" s="33">
        <f t="shared" si="35"/>
        <v>0</v>
      </c>
      <c r="K132" s="33"/>
      <c r="M132" s="31">
        <f t="shared" si="31"/>
        <v>0</v>
      </c>
      <c r="N132" s="31">
        <f t="shared" si="32"/>
        <v>0</v>
      </c>
      <c r="O132" s="31">
        <f t="shared" si="33"/>
        <v>0</v>
      </c>
    </row>
    <row r="133" spans="3:15" x14ac:dyDescent="0.25">
      <c r="C133" s="34"/>
      <c r="D133" s="46"/>
      <c r="E133" s="34"/>
      <c r="F133" s="31">
        <f t="shared" si="29"/>
        <v>0</v>
      </c>
      <c r="G133" s="31">
        <f t="shared" si="30"/>
        <v>0</v>
      </c>
      <c r="I133" s="32">
        <f t="shared" si="34"/>
        <v>0</v>
      </c>
      <c r="J133" s="33">
        <f t="shared" si="35"/>
        <v>0</v>
      </c>
      <c r="K133" s="33"/>
      <c r="M133" s="31">
        <f t="shared" si="31"/>
        <v>0</v>
      </c>
      <c r="N133" s="31">
        <f t="shared" si="32"/>
        <v>0</v>
      </c>
      <c r="O133" s="31">
        <f t="shared" si="33"/>
        <v>0</v>
      </c>
    </row>
    <row r="134" spans="3:15" x14ac:dyDescent="0.25">
      <c r="C134" s="34"/>
      <c r="D134" s="46"/>
      <c r="E134" s="34"/>
      <c r="F134" s="31">
        <f t="shared" si="29"/>
        <v>0</v>
      </c>
      <c r="G134" s="31">
        <f t="shared" si="30"/>
        <v>0</v>
      </c>
      <c r="I134" s="32">
        <f t="shared" si="34"/>
        <v>0</v>
      </c>
      <c r="J134" s="33">
        <f t="shared" si="35"/>
        <v>0</v>
      </c>
      <c r="K134" s="33"/>
      <c r="M134" s="31">
        <f t="shared" si="31"/>
        <v>0</v>
      </c>
      <c r="N134" s="31">
        <f t="shared" si="32"/>
        <v>0</v>
      </c>
      <c r="O134" s="31">
        <f t="shared" si="33"/>
        <v>0</v>
      </c>
    </row>
    <row r="135" spans="3:15" x14ac:dyDescent="0.25">
      <c r="C135" s="34"/>
      <c r="D135" s="46"/>
      <c r="E135" s="34"/>
      <c r="F135" s="31">
        <f t="shared" si="29"/>
        <v>0</v>
      </c>
      <c r="G135" s="31">
        <f t="shared" si="30"/>
        <v>0</v>
      </c>
      <c r="I135" s="32">
        <f t="shared" si="34"/>
        <v>0</v>
      </c>
      <c r="J135" s="33">
        <f t="shared" si="35"/>
        <v>0</v>
      </c>
      <c r="K135" s="33"/>
      <c r="M135" s="31">
        <f t="shared" si="31"/>
        <v>0</v>
      </c>
      <c r="N135" s="31">
        <f t="shared" si="32"/>
        <v>0</v>
      </c>
      <c r="O135" s="31">
        <f t="shared" si="33"/>
        <v>0</v>
      </c>
    </row>
    <row r="136" spans="3:15" x14ac:dyDescent="0.25">
      <c r="C136" s="34"/>
      <c r="D136" s="46"/>
      <c r="E136" s="34"/>
      <c r="F136" s="31">
        <f t="shared" si="29"/>
        <v>0</v>
      </c>
      <c r="G136" s="31">
        <f t="shared" si="30"/>
        <v>0</v>
      </c>
      <c r="I136" s="32">
        <f t="shared" si="34"/>
        <v>0</v>
      </c>
      <c r="J136" s="33">
        <f t="shared" si="35"/>
        <v>0</v>
      </c>
      <c r="K136" s="33"/>
      <c r="M136" s="31">
        <f t="shared" si="31"/>
        <v>0</v>
      </c>
      <c r="N136" s="31">
        <f t="shared" si="32"/>
        <v>0</v>
      </c>
      <c r="O136" s="31">
        <f t="shared" si="33"/>
        <v>0</v>
      </c>
    </row>
    <row r="137" spans="3:15" x14ac:dyDescent="0.25">
      <c r="C137" s="34"/>
      <c r="D137" s="46"/>
      <c r="E137" s="34"/>
      <c r="F137" s="31">
        <f t="shared" si="29"/>
        <v>0</v>
      </c>
      <c r="G137" s="31">
        <f t="shared" si="30"/>
        <v>0</v>
      </c>
      <c r="I137" s="32">
        <f t="shared" si="34"/>
        <v>0</v>
      </c>
      <c r="J137" s="33">
        <f t="shared" si="35"/>
        <v>0</v>
      </c>
      <c r="K137" s="33"/>
      <c r="M137" s="31">
        <f t="shared" si="31"/>
        <v>0</v>
      </c>
      <c r="N137" s="31">
        <f t="shared" si="32"/>
        <v>0</v>
      </c>
      <c r="O137" s="31">
        <f t="shared" si="33"/>
        <v>0</v>
      </c>
    </row>
    <row r="138" spans="3:15" x14ac:dyDescent="0.25">
      <c r="C138" s="34"/>
      <c r="D138" s="46"/>
      <c r="E138" s="34"/>
      <c r="F138" s="31">
        <f t="shared" si="29"/>
        <v>0</v>
      </c>
      <c r="G138" s="31">
        <f t="shared" si="30"/>
        <v>0</v>
      </c>
      <c r="I138" s="32">
        <f t="shared" si="34"/>
        <v>0</v>
      </c>
      <c r="J138" s="33">
        <f t="shared" si="35"/>
        <v>0</v>
      </c>
      <c r="K138" s="33"/>
      <c r="M138" s="31">
        <f t="shared" si="31"/>
        <v>0</v>
      </c>
      <c r="N138" s="31">
        <f t="shared" si="32"/>
        <v>0</v>
      </c>
      <c r="O138" s="31">
        <f t="shared" si="33"/>
        <v>0</v>
      </c>
    </row>
    <row r="139" spans="3:15" x14ac:dyDescent="0.25">
      <c r="C139" s="34"/>
      <c r="D139" s="46"/>
      <c r="E139" s="34"/>
      <c r="F139" s="31">
        <f t="shared" si="29"/>
        <v>0</v>
      </c>
      <c r="G139" s="31">
        <f t="shared" si="30"/>
        <v>0</v>
      </c>
      <c r="I139" s="32">
        <f t="shared" si="34"/>
        <v>0</v>
      </c>
      <c r="J139" s="33">
        <f t="shared" si="35"/>
        <v>0</v>
      </c>
      <c r="K139" s="33"/>
      <c r="M139" s="31">
        <f t="shared" si="31"/>
        <v>0</v>
      </c>
      <c r="N139" s="31">
        <f t="shared" si="32"/>
        <v>0</v>
      </c>
      <c r="O139" s="31">
        <f t="shared" si="33"/>
        <v>0</v>
      </c>
    </row>
    <row r="140" spans="3:15" x14ac:dyDescent="0.25">
      <c r="C140" s="34"/>
      <c r="D140" s="46"/>
      <c r="E140" s="34"/>
      <c r="F140" s="31">
        <f t="shared" si="29"/>
        <v>0</v>
      </c>
      <c r="G140" s="31">
        <f t="shared" si="30"/>
        <v>0</v>
      </c>
      <c r="I140" s="32">
        <f t="shared" si="34"/>
        <v>0</v>
      </c>
      <c r="J140" s="33">
        <f t="shared" si="35"/>
        <v>0</v>
      </c>
      <c r="K140" s="33"/>
      <c r="M140" s="31">
        <f t="shared" si="31"/>
        <v>0</v>
      </c>
      <c r="N140" s="31">
        <f t="shared" si="32"/>
        <v>0</v>
      </c>
      <c r="O140" s="31">
        <f t="shared" si="33"/>
        <v>0</v>
      </c>
    </row>
    <row r="141" spans="3:15" x14ac:dyDescent="0.25">
      <c r="C141" s="34"/>
      <c r="D141" s="46"/>
      <c r="E141" s="34"/>
      <c r="F141" s="31">
        <f t="shared" si="29"/>
        <v>0</v>
      </c>
      <c r="G141" s="31">
        <f t="shared" si="30"/>
        <v>0</v>
      </c>
      <c r="I141" s="32">
        <f t="shared" si="34"/>
        <v>0</v>
      </c>
      <c r="J141" s="33">
        <f t="shared" si="35"/>
        <v>0</v>
      </c>
      <c r="K141" s="33"/>
      <c r="M141" s="31">
        <f t="shared" si="31"/>
        <v>0</v>
      </c>
      <c r="N141" s="31">
        <f t="shared" si="32"/>
        <v>0</v>
      </c>
      <c r="O141" s="31">
        <f t="shared" si="33"/>
        <v>0</v>
      </c>
    </row>
    <row r="142" spans="3:15" x14ac:dyDescent="0.25">
      <c r="C142" s="34"/>
      <c r="D142" s="46"/>
      <c r="E142" s="34"/>
      <c r="F142" s="31">
        <f t="shared" si="29"/>
        <v>0</v>
      </c>
      <c r="G142" s="31">
        <f t="shared" si="30"/>
        <v>0</v>
      </c>
      <c r="I142" s="32">
        <f t="shared" si="34"/>
        <v>0</v>
      </c>
      <c r="J142" s="33">
        <f t="shared" si="35"/>
        <v>0</v>
      </c>
      <c r="K142" s="33"/>
      <c r="M142" s="31">
        <f t="shared" si="31"/>
        <v>0</v>
      </c>
      <c r="N142" s="31">
        <f t="shared" si="32"/>
        <v>0</v>
      </c>
      <c r="O142" s="31">
        <f t="shared" si="33"/>
        <v>0</v>
      </c>
    </row>
    <row r="143" spans="3:15" x14ac:dyDescent="0.25">
      <c r="C143" s="34"/>
      <c r="D143" s="46"/>
      <c r="E143" s="34"/>
      <c r="F143" s="31">
        <f t="shared" si="29"/>
        <v>0</v>
      </c>
      <c r="G143" s="31">
        <f t="shared" si="30"/>
        <v>0</v>
      </c>
      <c r="I143" s="32">
        <f t="shared" si="34"/>
        <v>0</v>
      </c>
      <c r="J143" s="33">
        <f t="shared" si="35"/>
        <v>0</v>
      </c>
      <c r="K143" s="33"/>
      <c r="M143" s="31">
        <f t="shared" si="31"/>
        <v>0</v>
      </c>
      <c r="N143" s="31">
        <f t="shared" si="32"/>
        <v>0</v>
      </c>
      <c r="O143" s="31">
        <f t="shared" si="33"/>
        <v>0</v>
      </c>
    </row>
    <row r="144" spans="3:15" x14ac:dyDescent="0.25">
      <c r="C144" s="34"/>
      <c r="D144" s="46"/>
      <c r="E144" s="34"/>
      <c r="F144" s="31">
        <f t="shared" si="29"/>
        <v>0</v>
      </c>
      <c r="G144" s="31">
        <f t="shared" si="30"/>
        <v>0</v>
      </c>
      <c r="I144" s="32">
        <f t="shared" si="34"/>
        <v>0</v>
      </c>
      <c r="J144" s="33">
        <f t="shared" si="35"/>
        <v>0</v>
      </c>
      <c r="K144" s="33"/>
      <c r="M144" s="31">
        <f t="shared" si="31"/>
        <v>0</v>
      </c>
      <c r="N144" s="31">
        <f t="shared" si="32"/>
        <v>0</v>
      </c>
      <c r="O144" s="31">
        <f t="shared" si="33"/>
        <v>0</v>
      </c>
    </row>
    <row r="145" spans="3:15" x14ac:dyDescent="0.25">
      <c r="C145" s="34"/>
      <c r="D145" s="46"/>
      <c r="E145" s="34"/>
      <c r="F145" s="31">
        <f t="shared" si="29"/>
        <v>0</v>
      </c>
      <c r="G145" s="31">
        <f t="shared" si="30"/>
        <v>0</v>
      </c>
      <c r="I145" s="32">
        <f t="shared" si="34"/>
        <v>0</v>
      </c>
      <c r="J145" s="33">
        <f t="shared" si="35"/>
        <v>0</v>
      </c>
      <c r="K145" s="33"/>
      <c r="M145" s="31">
        <f t="shared" si="31"/>
        <v>0</v>
      </c>
      <c r="N145" s="31">
        <f t="shared" si="32"/>
        <v>0</v>
      </c>
      <c r="O145" s="31">
        <f t="shared" si="33"/>
        <v>0</v>
      </c>
    </row>
    <row r="146" spans="3:15" x14ac:dyDescent="0.25">
      <c r="C146" s="34"/>
      <c r="D146" s="46"/>
      <c r="E146" s="34"/>
      <c r="F146" s="31">
        <f t="shared" si="29"/>
        <v>0</v>
      </c>
      <c r="G146" s="31">
        <f t="shared" si="30"/>
        <v>0</v>
      </c>
      <c r="I146" s="32">
        <f t="shared" si="34"/>
        <v>0</v>
      </c>
      <c r="J146" s="33">
        <f t="shared" si="35"/>
        <v>0</v>
      </c>
      <c r="K146" s="33"/>
      <c r="M146" s="31">
        <f t="shared" si="31"/>
        <v>0</v>
      </c>
      <c r="N146" s="31">
        <f t="shared" si="32"/>
        <v>0</v>
      </c>
      <c r="O146" s="31">
        <f t="shared" si="33"/>
        <v>0</v>
      </c>
    </row>
    <row r="147" spans="3:15" x14ac:dyDescent="0.25">
      <c r="C147" s="34"/>
      <c r="D147" s="46"/>
      <c r="E147" s="34"/>
      <c r="F147" s="31">
        <f t="shared" si="29"/>
        <v>0</v>
      </c>
      <c r="G147" s="31">
        <f t="shared" si="30"/>
        <v>0</v>
      </c>
      <c r="I147" s="32">
        <f t="shared" si="34"/>
        <v>0</v>
      </c>
      <c r="J147" s="33">
        <f t="shared" si="35"/>
        <v>0</v>
      </c>
      <c r="K147" s="33"/>
      <c r="M147" s="31">
        <f t="shared" si="31"/>
        <v>0</v>
      </c>
      <c r="N147" s="31">
        <f t="shared" si="32"/>
        <v>0</v>
      </c>
      <c r="O147" s="31">
        <f t="shared" si="33"/>
        <v>0</v>
      </c>
    </row>
    <row r="148" spans="3:15" x14ac:dyDescent="0.25">
      <c r="C148" s="34"/>
      <c r="D148" s="46"/>
      <c r="E148" s="34"/>
      <c r="F148" s="31">
        <f t="shared" si="29"/>
        <v>0</v>
      </c>
      <c r="G148" s="31">
        <f t="shared" si="30"/>
        <v>0</v>
      </c>
      <c r="I148" s="32">
        <f t="shared" si="34"/>
        <v>0</v>
      </c>
      <c r="J148" s="33">
        <f t="shared" si="35"/>
        <v>0</v>
      </c>
      <c r="K148" s="33"/>
      <c r="M148" s="31">
        <f t="shared" si="31"/>
        <v>0</v>
      </c>
      <c r="N148" s="31">
        <f t="shared" si="32"/>
        <v>0</v>
      </c>
      <c r="O148" s="31">
        <f t="shared" si="33"/>
        <v>0</v>
      </c>
    </row>
    <row r="149" spans="3:15" x14ac:dyDescent="0.25">
      <c r="C149" s="34"/>
      <c r="D149" s="46"/>
      <c r="E149" s="34"/>
      <c r="F149" s="31">
        <f t="shared" si="29"/>
        <v>0</v>
      </c>
      <c r="G149" s="31">
        <f t="shared" si="30"/>
        <v>0</v>
      </c>
      <c r="I149" s="32">
        <f t="shared" si="34"/>
        <v>0</v>
      </c>
      <c r="J149" s="33">
        <f t="shared" si="35"/>
        <v>0</v>
      </c>
      <c r="K149" s="33"/>
      <c r="M149" s="31">
        <f t="shared" si="31"/>
        <v>0</v>
      </c>
      <c r="N149" s="31">
        <f t="shared" si="32"/>
        <v>0</v>
      </c>
      <c r="O149" s="31">
        <f t="shared" si="33"/>
        <v>0</v>
      </c>
    </row>
    <row r="150" spans="3:15" x14ac:dyDescent="0.25">
      <c r="C150" s="34"/>
      <c r="D150" s="46"/>
      <c r="E150" s="34"/>
      <c r="F150" s="31">
        <f t="shared" si="29"/>
        <v>0</v>
      </c>
      <c r="G150" s="31">
        <f t="shared" si="30"/>
        <v>0</v>
      </c>
      <c r="I150" s="32">
        <f t="shared" si="34"/>
        <v>0</v>
      </c>
      <c r="J150" s="33">
        <f t="shared" si="35"/>
        <v>0</v>
      </c>
      <c r="K150" s="33"/>
      <c r="M150" s="31">
        <f t="shared" si="31"/>
        <v>0</v>
      </c>
      <c r="N150" s="31">
        <f t="shared" si="32"/>
        <v>0</v>
      </c>
      <c r="O150" s="31">
        <f t="shared" si="33"/>
        <v>0</v>
      </c>
    </row>
    <row r="151" spans="3:15" s="23" customFormat="1" ht="15.75" thickBot="1" x14ac:dyDescent="0.3">
      <c r="C151" s="24" t="s">
        <v>18</v>
      </c>
      <c r="D151" s="24"/>
      <c r="E151" s="25">
        <f>SUM(E109:E150)</f>
        <v>68612</v>
      </c>
      <c r="F151" s="25">
        <f>SUM(F109:F150)</f>
        <v>4116.7199999999993</v>
      </c>
      <c r="G151" s="25">
        <f>SUM(G109:G150)</f>
        <v>72728.72</v>
      </c>
      <c r="H151" s="25">
        <f>SUM(H109:H150)</f>
        <v>0</v>
      </c>
      <c r="I151" s="25">
        <f>SUM(I109:I150)</f>
        <v>0</v>
      </c>
      <c r="J151" s="25">
        <f>SUM(J109:J150)</f>
        <v>0</v>
      </c>
      <c r="K151" s="25">
        <f>SUM(K109:K150)</f>
        <v>0</v>
      </c>
      <c r="L151" s="25">
        <f>SUM(L109:L150)</f>
        <v>0</v>
      </c>
      <c r="M151" s="25">
        <f>SUM(M109:M150)</f>
        <v>68612</v>
      </c>
      <c r="N151" s="25">
        <f>SUM(N109:N150)</f>
        <v>4116.7199999999993</v>
      </c>
      <c r="O151" s="25">
        <f>SUM(O109:O150)</f>
        <v>72728.72</v>
      </c>
    </row>
    <row r="152" spans="3:15" ht="15.75" thickTop="1" x14ac:dyDescent="0.25">
      <c r="C152" s="31"/>
      <c r="D152" s="31"/>
      <c r="E152" s="31"/>
      <c r="F152" s="31"/>
      <c r="G152" s="31"/>
      <c r="I152" s="32"/>
      <c r="J152" s="33"/>
      <c r="K152" s="33"/>
      <c r="M152" s="31"/>
      <c r="N152" s="31"/>
      <c r="O152" s="31"/>
    </row>
    <row r="153" spans="3:15" s="23" customFormat="1" ht="15.75" thickBot="1" x14ac:dyDescent="0.3">
      <c r="C153" s="24" t="s">
        <v>159</v>
      </c>
      <c r="D153" s="24"/>
      <c r="E153" s="25">
        <f>E16+E23+E36+E42+E60+E106+E151</f>
        <v>397953.6077358491</v>
      </c>
      <c r="F153" s="25">
        <f>F16+F23+F36+F42+F60+F106+F151</f>
        <v>23877.216464150952</v>
      </c>
      <c r="G153" s="25">
        <f>G16+G23+G36+G42+G60+G106+G151</f>
        <v>421830.82419999992</v>
      </c>
      <c r="H153" s="25">
        <f>H16+H23+H36+H42+H60+H106+H151</f>
        <v>0</v>
      </c>
      <c r="I153" s="25">
        <f>I16+I23+I36+I42+I60+I106+I151</f>
        <v>16063.858490566035</v>
      </c>
      <c r="J153" s="25">
        <f>J16+J23+J36+J42+J60+J106+J151</f>
        <v>963.83150943396276</v>
      </c>
      <c r="K153" s="25">
        <f>K16+K23+K36+K42+K60+K106+K151</f>
        <v>17027.689999999999</v>
      </c>
      <c r="L153" s="25">
        <f>L16+L23+L36+L42+L60+L106+L151</f>
        <v>0</v>
      </c>
      <c r="M153" s="25">
        <f>M16+M23+M36+M42+M60+M106+M151</f>
        <v>381889.74924528308</v>
      </c>
      <c r="N153" s="25">
        <f>N16+N23+N36+N42+N60+N106+N151</f>
        <v>22913.384954716988</v>
      </c>
      <c r="O153" s="25">
        <f>O16+O23+O36+O42+O60+O106+O151</f>
        <v>404803.13419999997</v>
      </c>
    </row>
    <row r="154" spans="3:15" ht="15.75" thickTop="1" x14ac:dyDescent="0.25">
      <c r="C154" s="31"/>
      <c r="D154" s="31"/>
      <c r="E154" s="31"/>
      <c r="F154" s="31"/>
      <c r="G154" s="31"/>
      <c r="I154" s="32"/>
      <c r="J154" s="33"/>
      <c r="K154" s="33"/>
      <c r="M154" s="31"/>
      <c r="N154" s="31"/>
      <c r="O154" s="31"/>
    </row>
    <row r="155" spans="3:15" ht="15.75" thickBot="1" x14ac:dyDescent="0.3">
      <c r="C155" s="47" t="s">
        <v>160</v>
      </c>
      <c r="D155" s="41"/>
      <c r="E155" s="48">
        <f>F151</f>
        <v>4116.7199999999993</v>
      </c>
      <c r="F155" s="49"/>
    </row>
    <row r="156" spans="3:15" ht="15.75" thickTop="1" x14ac:dyDescent="0.25">
      <c r="C156" s="5"/>
      <c r="E156" s="5"/>
      <c r="F156" s="4"/>
    </row>
    <row r="157" spans="3:15" ht="15.75" thickBot="1" x14ac:dyDescent="0.3">
      <c r="C157" s="50" t="s">
        <v>161</v>
      </c>
      <c r="D157" s="51"/>
      <c r="E157" s="52">
        <f>J153</f>
        <v>963.83150943396276</v>
      </c>
    </row>
    <row r="158" spans="3:15" ht="15.75" thickTop="1" x14ac:dyDescent="0.25"/>
  </sheetData>
  <mergeCells count="10">
    <mergeCell ref="C26:O26"/>
    <mergeCell ref="E28:G28"/>
    <mergeCell ref="I28:K28"/>
    <mergeCell ref="M28:O28"/>
    <mergeCell ref="C5:O5"/>
    <mergeCell ref="C6:O6"/>
    <mergeCell ref="C8:O8"/>
    <mergeCell ref="E10:G10"/>
    <mergeCell ref="I10:K10"/>
    <mergeCell ref="M10:O10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25.07.2017 FINAL</vt:lpstr>
      <vt:lpstr>02.08.2017</vt:lpstr>
      <vt:lpstr>'02.08.2017'!Print_Area</vt:lpstr>
      <vt:lpstr>'25.07.2017 FINAL'!Print_Area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2017-08-04T04:07:42Z</dcterms:created>
  <dcterms:modified xsi:type="dcterms:W3CDTF">2017-08-08T08:37:57Z</dcterms:modified>
</cp:coreProperties>
</file>