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5" i="1" l="1"/>
  <c r="G24" i="1"/>
  <c r="G28" i="1"/>
  <c r="F28" i="1"/>
  <c r="F27" i="1"/>
  <c r="E28" i="1"/>
  <c r="E27" i="1"/>
  <c r="E25" i="1"/>
  <c r="E24" i="1"/>
  <c r="F25" i="1"/>
  <c r="E21" i="1"/>
  <c r="E18" i="1"/>
  <c r="E19" i="1"/>
  <c r="E23" i="1"/>
  <c r="D11" i="1"/>
  <c r="E16" i="1"/>
  <c r="F16" i="1"/>
  <c r="G16" i="1"/>
  <c r="H16" i="1"/>
  <c r="I16" i="1"/>
  <c r="I15" i="1"/>
  <c r="H15" i="1"/>
  <c r="G15" i="1"/>
  <c r="F15" i="1"/>
  <c r="E15" i="1"/>
  <c r="C11" i="1"/>
  <c r="E13" i="1"/>
  <c r="D12" i="1"/>
  <c r="F18" i="1"/>
  <c r="G18" i="1"/>
  <c r="H18" i="1"/>
  <c r="E14" i="1"/>
  <c r="F14" i="1"/>
  <c r="G14" i="1"/>
  <c r="H14" i="1"/>
  <c r="I14" i="1"/>
  <c r="H13" i="1"/>
  <c r="G13" i="1"/>
  <c r="F13" i="1"/>
  <c r="H8" i="1"/>
  <c r="G9" i="1"/>
  <c r="F9" i="1"/>
  <c r="E8" i="1"/>
  <c r="H5" i="1"/>
  <c r="G5" i="1"/>
  <c r="F4" i="1"/>
  <c r="E4" i="1"/>
  <c r="I27" i="1"/>
  <c r="I23" i="1"/>
  <c r="D10" i="1"/>
  <c r="I25" i="1"/>
  <c r="I19" i="1"/>
  <c r="D4" i="1"/>
  <c r="F23" i="1" l="1"/>
  <c r="I28" i="1"/>
  <c r="I24" i="1"/>
  <c r="I20" i="1"/>
  <c r="F19" i="1"/>
  <c r="F21" i="1" s="1"/>
  <c r="D9" i="1"/>
  <c r="G19" i="1" s="1"/>
  <c r="G23" i="1" s="1"/>
  <c r="D8" i="1"/>
  <c r="D7" i="1"/>
  <c r="D6" i="1"/>
  <c r="D5" i="1"/>
  <c r="G27" i="1" l="1"/>
  <c r="F20" i="1"/>
  <c r="E20" i="1"/>
  <c r="G20" i="1"/>
  <c r="I21" i="1"/>
  <c r="H20" i="1" l="1"/>
  <c r="H19" i="1"/>
  <c r="H23" i="1" s="1"/>
  <c r="H27" i="1" s="1"/>
  <c r="G21" i="1"/>
  <c r="H21" i="1" l="1"/>
  <c r="H25" i="1" l="1"/>
  <c r="H28" i="1"/>
  <c r="H24" i="1"/>
  <c r="F24" i="1"/>
</calcChain>
</file>

<file path=xl/sharedStrings.xml><?xml version="1.0" encoding="utf-8"?>
<sst xmlns="http://schemas.openxmlformats.org/spreadsheetml/2006/main" count="29" uniqueCount="26">
  <si>
    <t>&gt; 50k</t>
  </si>
  <si>
    <t>40 - 50k</t>
  </si>
  <si>
    <t>30 - 40k</t>
  </si>
  <si>
    <t>20 - 30k</t>
  </si>
  <si>
    <t>10 - 20k</t>
  </si>
  <si>
    <t>5 - 10k</t>
  </si>
  <si>
    <t>&lt; 5k</t>
  </si>
  <si>
    <t>Jan - Sept</t>
  </si>
  <si>
    <t>* RM150 for 6 months</t>
  </si>
  <si>
    <t>Total subscriber per vendor monthly after divided by 5 regions</t>
  </si>
  <si>
    <t>Training (30 pax per session)</t>
  </si>
  <si>
    <t>* RM60 for 6 months</t>
  </si>
  <si>
    <t>Training (50 pax per session)</t>
  </si>
  <si>
    <t>Opt #1 
&gt; 20k</t>
  </si>
  <si>
    <t>Opt #2
&gt; 10k</t>
  </si>
  <si>
    <t>Opt #3
10 - 50k</t>
  </si>
  <si>
    <t>Opt #4
20 - 50k</t>
  </si>
  <si>
    <t>Avg Monthly</t>
  </si>
  <si>
    <t xml:space="preserve">No of Loan Approved by Tekun for the period of Jan - Sept 2017 </t>
  </si>
  <si>
    <t>Total</t>
  </si>
  <si>
    <t>Avg estimate income monthly</t>
  </si>
  <si>
    <t>Rate RM150 for 6 months</t>
  </si>
  <si>
    <t>Alternate proposed Rate RM60 for 6 months</t>
  </si>
  <si>
    <t>total</t>
  </si>
  <si>
    <t>profit sharing</t>
  </si>
  <si>
    <t>Gross new Estimation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</si>
</sst>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164" fontId="0" fillId="0" borderId="1" xfId="0" applyNumberFormat="1" applyBorder="1"/>
    <xf numFmtId="0" fontId="0" fillId="0" borderId="0" xfId="0" applyAlignment="1">
      <alignment wrapText="1"/>
    </xf>
    <xf numFmtId="164" fontId="0" fillId="0" borderId="0" xfId="0" applyNumberFormat="1" applyAlignment="1">
      <alignment vertical="center"/>
    </xf>
    <xf numFmtId="0" fontId="0" fillId="0" borderId="1" xfId="0" applyBorder="1"/>
    <xf numFmtId="0" fontId="0" fillId="2" borderId="0" xfId="0" applyFill="1" applyAlignment="1">
      <alignment wrapText="1"/>
    </xf>
    <xf numFmtId="164" fontId="0" fillId="0" borderId="0" xfId="0" applyNumberFormat="1" applyFill="1" applyBorder="1"/>
    <xf numFmtId="165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/>
    </xf>
    <xf numFmtId="43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43" fontId="0" fillId="0" borderId="0" xfId="0" applyNumberForma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tabSelected="1" zoomScaleNormal="100" workbookViewId="0">
      <selection activeCell="K12" sqref="K12"/>
    </sheetView>
  </sheetViews>
  <sheetFormatPr defaultRowHeight="15" x14ac:dyDescent="0.25"/>
  <cols>
    <col min="1" max="1" width="23.42578125" customWidth="1"/>
    <col min="2" max="2" width="9.5703125" customWidth="1"/>
    <col min="3" max="3" width="11" customWidth="1"/>
    <col min="4" max="4" width="11.28515625" customWidth="1"/>
    <col min="5" max="6" width="12.85546875" customWidth="1"/>
    <col min="7" max="7" width="14.7109375" customWidth="1"/>
    <col min="8" max="8" width="15.85546875" customWidth="1"/>
    <col min="9" max="9" width="14.85546875" customWidth="1"/>
  </cols>
  <sheetData>
    <row r="2" spans="1:9" ht="32.25" customHeight="1" x14ac:dyDescent="0.25">
      <c r="B2" s="12" t="s">
        <v>18</v>
      </c>
      <c r="C2" s="12"/>
      <c r="D2" s="12"/>
    </row>
    <row r="3" spans="1:9" ht="30" x14ac:dyDescent="0.25">
      <c r="C3" t="s">
        <v>7</v>
      </c>
      <c r="D3" s="4" t="s">
        <v>17</v>
      </c>
      <c r="E3" s="4" t="s">
        <v>13</v>
      </c>
      <c r="F3" s="4" t="s">
        <v>14</v>
      </c>
      <c r="G3" s="4" t="s">
        <v>15</v>
      </c>
      <c r="H3" s="4" t="s">
        <v>16</v>
      </c>
      <c r="I3" s="7" t="s">
        <v>25</v>
      </c>
    </row>
    <row r="4" spans="1:9" x14ac:dyDescent="0.25">
      <c r="B4" t="s">
        <v>0</v>
      </c>
      <c r="C4" s="1">
        <v>696</v>
      </c>
      <c r="D4" s="1">
        <f>C4/9</f>
        <v>77.333333333333329</v>
      </c>
      <c r="E4" s="14">
        <f>SUM(D4:D7)</f>
        <v>251.66666666666669</v>
      </c>
      <c r="F4" s="14">
        <f>SUM(D4:D8)</f>
        <v>701</v>
      </c>
      <c r="G4" s="2"/>
    </row>
    <row r="5" spans="1:9" x14ac:dyDescent="0.25">
      <c r="B5" t="s">
        <v>1</v>
      </c>
      <c r="C5" s="1">
        <v>412</v>
      </c>
      <c r="D5" s="1">
        <f t="shared" ref="D5:D10" si="0">C5/9</f>
        <v>45.777777777777779</v>
      </c>
      <c r="E5" s="15"/>
      <c r="F5" s="14"/>
      <c r="G5" s="14">
        <f>SUM(D5:D8)</f>
        <v>623.66666666666663</v>
      </c>
      <c r="H5" s="14">
        <f>SUM(D5:D7)</f>
        <v>174.33333333333331</v>
      </c>
    </row>
    <row r="6" spans="1:9" x14ac:dyDescent="0.25">
      <c r="B6" t="s">
        <v>2</v>
      </c>
      <c r="C6" s="1">
        <v>405</v>
      </c>
      <c r="D6" s="1">
        <f t="shared" si="0"/>
        <v>45</v>
      </c>
      <c r="E6" s="15"/>
      <c r="F6" s="14"/>
      <c r="G6" s="15"/>
      <c r="H6" s="14"/>
    </row>
    <row r="7" spans="1:9" x14ac:dyDescent="0.25">
      <c r="B7" t="s">
        <v>3</v>
      </c>
      <c r="C7" s="1">
        <v>752</v>
      </c>
      <c r="D7" s="1">
        <f t="shared" si="0"/>
        <v>83.555555555555557</v>
      </c>
      <c r="E7" s="15"/>
      <c r="F7" s="14"/>
      <c r="G7" s="15"/>
      <c r="H7" s="14"/>
    </row>
    <row r="8" spans="1:9" x14ac:dyDescent="0.25">
      <c r="B8" t="s">
        <v>4</v>
      </c>
      <c r="C8" s="1">
        <v>4044</v>
      </c>
      <c r="D8" s="1">
        <f t="shared" si="0"/>
        <v>449.33333333333331</v>
      </c>
      <c r="E8" s="16">
        <f>SUM(D8:D10)</f>
        <v>2282</v>
      </c>
      <c r="F8" s="14"/>
      <c r="G8" s="15"/>
      <c r="H8" s="14">
        <f>SUM(D8:D10)</f>
        <v>2282</v>
      </c>
    </row>
    <row r="9" spans="1:9" x14ac:dyDescent="0.25">
      <c r="B9" t="s">
        <v>5</v>
      </c>
      <c r="C9" s="1">
        <v>8997</v>
      </c>
      <c r="D9" s="1">
        <f t="shared" si="0"/>
        <v>999.66666666666663</v>
      </c>
      <c r="E9" s="11"/>
      <c r="F9" s="16">
        <f>SUM(D9:D10)</f>
        <v>1832.6666666666665</v>
      </c>
      <c r="G9" s="16">
        <f>SUM(D9:D10)</f>
        <v>1832.6666666666665</v>
      </c>
      <c r="H9" s="15"/>
    </row>
    <row r="10" spans="1:9" x14ac:dyDescent="0.25">
      <c r="B10" t="s">
        <v>6</v>
      </c>
      <c r="C10" s="1">
        <v>7497</v>
      </c>
      <c r="D10" s="1">
        <f>C10/9</f>
        <v>833</v>
      </c>
      <c r="E10" s="11"/>
      <c r="F10" s="11"/>
      <c r="G10" s="11"/>
      <c r="H10" s="15"/>
    </row>
    <row r="11" spans="1:9" ht="15.75" thickBot="1" x14ac:dyDescent="0.3">
      <c r="B11" s="6" t="s">
        <v>19</v>
      </c>
      <c r="C11" s="3">
        <f>SUM(C4:C10)</f>
        <v>22803</v>
      </c>
      <c r="D11" s="3">
        <f>SUM(D4:D10)</f>
        <v>2533.6666666666665</v>
      </c>
    </row>
    <row r="12" spans="1:9" ht="15.75" thickTop="1" x14ac:dyDescent="0.25">
      <c r="C12" s="8">
        <v>23254</v>
      </c>
      <c r="D12" s="17">
        <f>C12/9</f>
        <v>2583.7777777777778</v>
      </c>
    </row>
    <row r="13" spans="1:9" ht="47.25" customHeight="1" x14ac:dyDescent="0.25">
      <c r="A13" s="13" t="s">
        <v>21</v>
      </c>
      <c r="B13" s="12" t="s">
        <v>9</v>
      </c>
      <c r="C13" s="12"/>
      <c r="D13" s="12"/>
      <c r="E13" s="20">
        <f>E4/5</f>
        <v>50.333333333333336</v>
      </c>
      <c r="F13" s="20">
        <f>F4/5</f>
        <v>140.19999999999999</v>
      </c>
      <c r="G13" s="20">
        <f>G5/5</f>
        <v>124.73333333333332</v>
      </c>
      <c r="H13" s="20">
        <f>H5/5</f>
        <v>34.86666666666666</v>
      </c>
      <c r="I13" s="5">
        <v>550</v>
      </c>
    </row>
    <row r="14" spans="1:9" x14ac:dyDescent="0.25">
      <c r="A14" s="13"/>
      <c r="B14" s="10" t="s">
        <v>8</v>
      </c>
      <c r="C14" s="10"/>
      <c r="D14" s="10"/>
      <c r="E14" s="2">
        <f>E13*150</f>
        <v>7550</v>
      </c>
      <c r="F14" s="2">
        <f>F13*150</f>
        <v>21030</v>
      </c>
      <c r="G14" s="2">
        <f>G13*150</f>
        <v>18709.999999999996</v>
      </c>
      <c r="H14" s="2">
        <f>H13*150</f>
        <v>5229.9999999999991</v>
      </c>
      <c r="I14" s="2">
        <f>I13*150</f>
        <v>82500</v>
      </c>
    </row>
    <row r="15" spans="1:9" x14ac:dyDescent="0.25">
      <c r="A15" s="13"/>
      <c r="B15" s="10" t="s">
        <v>10</v>
      </c>
      <c r="C15" s="10"/>
      <c r="D15" s="10"/>
      <c r="E15" s="2">
        <f>E13/30</f>
        <v>1.6777777777777778</v>
      </c>
      <c r="F15" s="2">
        <f>F13/30</f>
        <v>4.6733333333333329</v>
      </c>
      <c r="G15" s="2">
        <f>G13/30</f>
        <v>4.1577777777777776</v>
      </c>
      <c r="H15" s="2">
        <f>H13/30</f>
        <v>1.162222222222222</v>
      </c>
      <c r="I15" s="17">
        <f>I13/30</f>
        <v>18.333333333333332</v>
      </c>
    </row>
    <row r="16" spans="1:9" x14ac:dyDescent="0.25">
      <c r="B16" s="10" t="s">
        <v>20</v>
      </c>
      <c r="C16" s="10"/>
      <c r="D16" s="10"/>
      <c r="E16" s="17">
        <f>E14/6</f>
        <v>1258.3333333333333</v>
      </c>
      <c r="F16" s="2">
        <f>F14/6</f>
        <v>3505</v>
      </c>
      <c r="G16" s="17">
        <f>G14/6</f>
        <v>3118.3333333333326</v>
      </c>
      <c r="H16" s="17">
        <f>H14/6</f>
        <v>871.66666666666652</v>
      </c>
      <c r="I16" s="2">
        <f>I14/6</f>
        <v>13750</v>
      </c>
    </row>
    <row r="17" spans="1:9" x14ac:dyDescent="0.25">
      <c r="B17" s="10"/>
      <c r="C17" s="10"/>
      <c r="D17" s="10"/>
    </row>
    <row r="18" spans="1:9" ht="51" customHeight="1" x14ac:dyDescent="0.25">
      <c r="A18" s="13" t="s">
        <v>22</v>
      </c>
      <c r="B18" s="12" t="s">
        <v>9</v>
      </c>
      <c r="C18" s="12"/>
      <c r="D18" s="12"/>
      <c r="E18" s="17">
        <f>E8/5</f>
        <v>456.4</v>
      </c>
      <c r="F18" s="17">
        <f>F9/5</f>
        <v>366.5333333333333</v>
      </c>
      <c r="G18" s="17">
        <f>G9/5</f>
        <v>366.5333333333333</v>
      </c>
      <c r="H18" s="17">
        <f>H8/5</f>
        <v>456.4</v>
      </c>
      <c r="I18" s="2">
        <v>800</v>
      </c>
    </row>
    <row r="19" spans="1:9" x14ac:dyDescent="0.25">
      <c r="A19" s="13"/>
      <c r="B19" s="10" t="s">
        <v>11</v>
      </c>
      <c r="C19" s="10"/>
      <c r="D19" s="10"/>
      <c r="E19" s="2">
        <f>E18*60</f>
        <v>27384</v>
      </c>
      <c r="F19" s="2">
        <f>F18*60</f>
        <v>21992</v>
      </c>
      <c r="G19" s="2">
        <f>G18*60</f>
        <v>21992</v>
      </c>
      <c r="H19" s="2">
        <f>H18*60</f>
        <v>27384</v>
      </c>
      <c r="I19" s="2">
        <f>I18*65</f>
        <v>52000</v>
      </c>
    </row>
    <row r="20" spans="1:9" x14ac:dyDescent="0.25">
      <c r="A20" s="13"/>
      <c r="B20" s="10" t="s">
        <v>12</v>
      </c>
      <c r="C20" s="10"/>
      <c r="D20" s="10"/>
      <c r="E20" s="2">
        <f>E18/50</f>
        <v>9.1280000000000001</v>
      </c>
      <c r="F20" s="2">
        <f t="shared" ref="F20:G20" si="1">F18/50</f>
        <v>7.3306666666666658</v>
      </c>
      <c r="G20" s="2">
        <f t="shared" si="1"/>
        <v>7.3306666666666658</v>
      </c>
      <c r="H20" s="2">
        <f>H18/50</f>
        <v>9.1280000000000001</v>
      </c>
      <c r="I20" s="2">
        <f>I18/50</f>
        <v>16</v>
      </c>
    </row>
    <row r="21" spans="1:9" x14ac:dyDescent="0.25">
      <c r="B21" s="10" t="s">
        <v>20</v>
      </c>
      <c r="C21" s="10"/>
      <c r="D21" s="10"/>
      <c r="E21" s="2">
        <f>E19/6</f>
        <v>4564</v>
      </c>
      <c r="F21" s="17">
        <f>F19/6</f>
        <v>3665.3333333333335</v>
      </c>
      <c r="G21" s="2">
        <f t="shared" ref="E21:H21" si="2">G19/6</f>
        <v>3665.3333333333335</v>
      </c>
      <c r="H21" s="2">
        <f t="shared" si="2"/>
        <v>4564</v>
      </c>
      <c r="I21" s="2">
        <f t="shared" ref="I21" si="3">I19/6</f>
        <v>8666.6666666666661</v>
      </c>
    </row>
    <row r="23" spans="1:9" x14ac:dyDescent="0.25">
      <c r="D23" s="18" t="s">
        <v>23</v>
      </c>
      <c r="E23" s="2">
        <f>E19+E14</f>
        <v>34934</v>
      </c>
      <c r="F23" s="2">
        <f>F19+F14</f>
        <v>43022</v>
      </c>
      <c r="G23" s="2">
        <f>G19+G14</f>
        <v>40702</v>
      </c>
      <c r="H23" s="2">
        <f>H19+H14</f>
        <v>32614</v>
      </c>
      <c r="I23" s="2">
        <f>I19+I14</f>
        <v>134500</v>
      </c>
    </row>
    <row r="24" spans="1:9" x14ac:dyDescent="0.25">
      <c r="B24" s="11" t="s">
        <v>24</v>
      </c>
      <c r="C24" s="11"/>
      <c r="D24" s="19">
        <v>0.6</v>
      </c>
      <c r="E24" s="9">
        <f>E23*0.6</f>
        <v>20960.399999999998</v>
      </c>
      <c r="F24" s="9">
        <f t="shared" ref="E24:H24" si="4">F23*0.6</f>
        <v>25813.200000000001</v>
      </c>
      <c r="G24" s="9">
        <f>G23*0.6</f>
        <v>24421.200000000001</v>
      </c>
      <c r="H24" s="9">
        <f t="shared" si="4"/>
        <v>19568.399999999998</v>
      </c>
      <c r="I24" s="9">
        <f>I23*0.6</f>
        <v>80700</v>
      </c>
    </row>
    <row r="25" spans="1:9" x14ac:dyDescent="0.25">
      <c r="D25" s="19">
        <v>0.4</v>
      </c>
      <c r="E25" s="9">
        <f>E23*0.4</f>
        <v>13973.6</v>
      </c>
      <c r="F25" s="9">
        <f>F23*0.4</f>
        <v>17208.8</v>
      </c>
      <c r="G25" s="9">
        <f>G23*0.4</f>
        <v>16280.800000000001</v>
      </c>
      <c r="H25" s="9">
        <f t="shared" ref="E25:H25" si="5">H23*0.4</f>
        <v>13045.6</v>
      </c>
      <c r="I25" s="9">
        <f>I23*0.4</f>
        <v>53800</v>
      </c>
    </row>
    <row r="26" spans="1:9" x14ac:dyDescent="0.25">
      <c r="D26" s="18"/>
    </row>
    <row r="27" spans="1:9" x14ac:dyDescent="0.25">
      <c r="B27" s="11" t="s">
        <v>24</v>
      </c>
      <c r="C27" s="11"/>
      <c r="D27" s="19">
        <v>0.8</v>
      </c>
      <c r="E27" s="2">
        <f>E23*0.8</f>
        <v>27947.200000000001</v>
      </c>
      <c r="F27" s="2">
        <f>F23*0.8</f>
        <v>34417.599999999999</v>
      </c>
      <c r="G27" s="2">
        <f>G23*0.8</f>
        <v>32561.600000000002</v>
      </c>
      <c r="H27" s="2">
        <f>H23*0.8</f>
        <v>26091.200000000001</v>
      </c>
      <c r="I27" s="2">
        <f>I23*0.8</f>
        <v>107600</v>
      </c>
    </row>
    <row r="28" spans="1:9" x14ac:dyDescent="0.25">
      <c r="B28" s="10"/>
      <c r="C28" s="10"/>
      <c r="D28" s="19">
        <v>0.2</v>
      </c>
      <c r="E28" s="2">
        <f>E23*0.2</f>
        <v>6986.8</v>
      </c>
      <c r="F28" s="2">
        <f>F23*0.2</f>
        <v>8604.4</v>
      </c>
      <c r="G28" s="2">
        <f>G23*0.2</f>
        <v>8140.4000000000005</v>
      </c>
      <c r="H28" s="2">
        <f t="shared" ref="F28:I28" si="6">H23*0.2</f>
        <v>6522.8</v>
      </c>
      <c r="I28" s="2">
        <f t="shared" si="6"/>
        <v>26900</v>
      </c>
    </row>
    <row r="30" spans="1:9" x14ac:dyDescent="0.25">
      <c r="E30" s="2"/>
      <c r="F30" s="2"/>
      <c r="G30" s="2"/>
      <c r="H30" s="2"/>
      <c r="I30" s="2"/>
    </row>
  </sheetData>
  <mergeCells count="23">
    <mergeCell ref="G9:G10"/>
    <mergeCell ref="A13:A15"/>
    <mergeCell ref="A18:A20"/>
    <mergeCell ref="H5:H7"/>
    <mergeCell ref="H8:H10"/>
    <mergeCell ref="B21:D21"/>
    <mergeCell ref="B16:D16"/>
    <mergeCell ref="B17:D17"/>
    <mergeCell ref="B18:D18"/>
    <mergeCell ref="B19:D19"/>
    <mergeCell ref="E8:E10"/>
    <mergeCell ref="F9:F10"/>
    <mergeCell ref="E4:E7"/>
    <mergeCell ref="F4:F8"/>
    <mergeCell ref="G5:G8"/>
    <mergeCell ref="B13:D13"/>
    <mergeCell ref="B14:D14"/>
    <mergeCell ref="B28:C28"/>
    <mergeCell ref="B24:C24"/>
    <mergeCell ref="B27:C27"/>
    <mergeCell ref="B2:D2"/>
    <mergeCell ref="B20:D20"/>
    <mergeCell ref="B15:D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User</cp:lastModifiedBy>
  <dcterms:created xsi:type="dcterms:W3CDTF">2017-11-21T03:11:23Z</dcterms:created>
  <dcterms:modified xsi:type="dcterms:W3CDTF">2017-11-24T05:05:34Z</dcterms:modified>
</cp:coreProperties>
</file>