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8460"/>
  </bookViews>
  <sheets>
    <sheet name="Sheet1" sheetId="1" r:id="rId1"/>
    <sheet name="cloud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" i="2" l="1"/>
  <c r="E35" i="1"/>
  <c r="N35" i="1"/>
  <c r="E70" i="1"/>
  <c r="F70" i="1"/>
  <c r="G70" i="1"/>
  <c r="H70" i="1"/>
  <c r="I70" i="1"/>
  <c r="J70" i="1"/>
  <c r="K70" i="1"/>
  <c r="L70" i="1"/>
  <c r="M70" i="1"/>
  <c r="N70" i="1"/>
  <c r="O70" i="1"/>
  <c r="D70" i="1"/>
  <c r="H6" i="2" l="1"/>
  <c r="H5" i="2"/>
  <c r="H4" i="2"/>
  <c r="H3" i="2"/>
  <c r="H8" i="2" s="1"/>
  <c r="M67" i="1" l="1"/>
  <c r="P66" i="1"/>
  <c r="O65" i="1"/>
  <c r="N64" i="1"/>
  <c r="M63" i="1"/>
  <c r="L62" i="1"/>
  <c r="K61" i="1"/>
  <c r="J60" i="1"/>
  <c r="I59" i="1"/>
  <c r="H58" i="1"/>
  <c r="G57" i="1"/>
  <c r="F56" i="1"/>
  <c r="E55" i="1"/>
  <c r="D54" i="1"/>
  <c r="D67" i="1"/>
  <c r="E67" i="1" s="1"/>
  <c r="H18" i="1"/>
  <c r="O53" i="1"/>
  <c r="N53" i="1"/>
  <c r="M53" i="1"/>
  <c r="L53" i="1"/>
  <c r="K53" i="1"/>
  <c r="J53" i="1"/>
  <c r="I53" i="1"/>
  <c r="H53" i="1"/>
  <c r="G53" i="1"/>
  <c r="F53" i="1"/>
  <c r="E53" i="1"/>
  <c r="D53" i="1"/>
  <c r="F49" i="1"/>
  <c r="G49" i="1" s="1"/>
  <c r="H49" i="1" s="1"/>
  <c r="I49" i="1" s="1"/>
  <c r="J49" i="1" s="1"/>
  <c r="K49" i="1" s="1"/>
  <c r="L49" i="1" s="1"/>
  <c r="M49" i="1" s="1"/>
  <c r="N49" i="1" s="1"/>
  <c r="O49" i="1" s="1"/>
  <c r="P49" i="1" s="1"/>
  <c r="E49" i="1"/>
  <c r="D49" i="1"/>
  <c r="O35" i="1"/>
  <c r="M35" i="1"/>
  <c r="L35" i="1"/>
  <c r="K35" i="1"/>
  <c r="J35" i="1"/>
  <c r="I35" i="1"/>
  <c r="H35" i="1"/>
  <c r="G35" i="1"/>
  <c r="F35" i="1"/>
  <c r="M9" i="1"/>
  <c r="L9" i="1"/>
  <c r="O13" i="1"/>
  <c r="F67" i="1" l="1"/>
  <c r="G67" i="1" s="1"/>
  <c r="H67" i="1" s="1"/>
  <c r="I67" i="1" s="1"/>
  <c r="J67" i="1" s="1"/>
  <c r="K67" i="1" s="1"/>
  <c r="L67" i="1" s="1"/>
  <c r="N67" i="1" s="1"/>
  <c r="O67" i="1" s="1"/>
  <c r="P67" i="1" s="1"/>
  <c r="I28" i="1"/>
  <c r="H28" i="1"/>
  <c r="G28" i="1"/>
  <c r="F28" i="1"/>
  <c r="I27" i="1"/>
  <c r="H27" i="1"/>
  <c r="G27" i="1"/>
  <c r="F27" i="1"/>
  <c r="E28" i="1"/>
  <c r="E27" i="1"/>
  <c r="H25" i="1"/>
  <c r="G25" i="1"/>
  <c r="F25" i="1"/>
  <c r="E25" i="1"/>
  <c r="H24" i="1"/>
  <c r="G24" i="1"/>
  <c r="F24" i="1"/>
  <c r="E24" i="1"/>
  <c r="I25" i="1"/>
  <c r="I24" i="1"/>
  <c r="D12" i="1"/>
  <c r="I19" i="1"/>
  <c r="I20" i="1"/>
  <c r="I15" i="1"/>
  <c r="F9" i="1"/>
  <c r="F18" i="1" s="1"/>
  <c r="D10" i="1"/>
  <c r="D9" i="1"/>
  <c r="G9" i="1" s="1"/>
  <c r="G18" i="1" s="1"/>
  <c r="D8" i="1"/>
  <c r="E8" i="1" s="1"/>
  <c r="E18" i="1" s="1"/>
  <c r="D7" i="1"/>
  <c r="E4" i="1" s="1"/>
  <c r="E13" i="1" s="1"/>
  <c r="D6" i="1"/>
  <c r="D5" i="1"/>
  <c r="G5" i="1" s="1"/>
  <c r="G13" i="1" s="1"/>
  <c r="D4" i="1"/>
  <c r="D11" i="1" s="1"/>
  <c r="C11" i="1"/>
  <c r="E15" i="1" l="1"/>
  <c r="E14" i="1"/>
  <c r="E16" i="1" s="1"/>
  <c r="F20" i="1"/>
  <c r="F19" i="1"/>
  <c r="E19" i="1"/>
  <c r="E20" i="1"/>
  <c r="G20" i="1"/>
  <c r="G19" i="1"/>
  <c r="G15" i="1"/>
  <c r="G14" i="1"/>
  <c r="G16" i="1" s="1"/>
  <c r="H5" i="1"/>
  <c r="H13" i="1" s="1"/>
  <c r="H15" i="1" s="1"/>
  <c r="F4" i="1"/>
  <c r="F13" i="1" s="1"/>
  <c r="H8" i="1"/>
  <c r="H20" i="1" s="1"/>
  <c r="I14" i="1"/>
  <c r="I16" i="1" s="1"/>
  <c r="I21" i="1"/>
  <c r="H14" i="1"/>
  <c r="H16" i="1" s="1"/>
  <c r="E23" i="1" l="1"/>
  <c r="E21" i="1"/>
  <c r="F15" i="1"/>
  <c r="F14" i="1"/>
  <c r="F16" i="1" s="1"/>
  <c r="G21" i="1"/>
  <c r="G23" i="1"/>
  <c r="F21" i="1"/>
  <c r="H19" i="1"/>
  <c r="I23" i="1"/>
  <c r="F23" i="1" l="1"/>
  <c r="H23" i="1"/>
  <c r="H21" i="1"/>
</calcChain>
</file>

<file path=xl/sharedStrings.xml><?xml version="1.0" encoding="utf-8"?>
<sst xmlns="http://schemas.openxmlformats.org/spreadsheetml/2006/main" count="43" uniqueCount="38">
  <si>
    <t>&gt; 50k</t>
  </si>
  <si>
    <t>40 - 50k</t>
  </si>
  <si>
    <t>30 - 40k</t>
  </si>
  <si>
    <t>20 - 30k</t>
  </si>
  <si>
    <t>10 - 20k</t>
  </si>
  <si>
    <t>5 - 10k</t>
  </si>
  <si>
    <t>&lt; 5k</t>
  </si>
  <si>
    <t>Jan - Sept</t>
  </si>
  <si>
    <t>* RM150 for 6 months</t>
  </si>
  <si>
    <t>Total subscriber per vendor monthly after divided by 5 regions</t>
  </si>
  <si>
    <t>Training (30 pax per session)</t>
  </si>
  <si>
    <t>* RM60 for 6 months</t>
  </si>
  <si>
    <t>Training (50 pax per session)</t>
  </si>
  <si>
    <t>Opt #1 
&gt; 20k</t>
  </si>
  <si>
    <t>Opt #2
&gt; 10k</t>
  </si>
  <si>
    <t>Opt #3
10 - 50k</t>
  </si>
  <si>
    <t>Opt #4
20 - 50k</t>
  </si>
  <si>
    <t>Avg Monthly</t>
  </si>
  <si>
    <t xml:space="preserve">No of Loan Approved by Tekun for the period of Jan - Sept 2017 </t>
  </si>
  <si>
    <t>Total</t>
  </si>
  <si>
    <t>Avg estimate income monthly</t>
  </si>
  <si>
    <t>Rate RM150 for 6 months</t>
  </si>
  <si>
    <t>Alternate proposed Rate RM60 for 6 months</t>
  </si>
  <si>
    <t>total</t>
  </si>
  <si>
    <t>profit sharing</t>
  </si>
  <si>
    <t>Gross new Estimation</t>
  </si>
  <si>
    <t>beli</t>
  </si>
  <si>
    <t>cloud</t>
  </si>
  <si>
    <t>service</t>
  </si>
  <si>
    <t>sbm</t>
  </si>
  <si>
    <t>it</t>
  </si>
  <si>
    <t>customer</t>
  </si>
  <si>
    <t>%</t>
  </si>
  <si>
    <t>A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</si>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</sst>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164" fontId="0" fillId="0" borderId="1" xfId="0" applyNumberFormat="1" applyBorder="1"/>
    <xf numFmtId="0" fontId="0" fillId="0" borderId="0" xfId="0" applyAlignment="1">
      <alignment wrapText="1"/>
    </xf>
    <xf numFmtId="164" fontId="0" fillId="0" borderId="0" xfId="0" applyNumberFormat="1" applyAlignment="1">
      <alignment vertical="center"/>
    </xf>
    <xf numFmtId="0" fontId="0" fillId="0" borderId="1" xfId="0" applyBorder="1"/>
    <xf numFmtId="0" fontId="0" fillId="2" borderId="0" xfId="0" applyFill="1" applyAlignment="1">
      <alignment wrapText="1"/>
    </xf>
    <xf numFmtId="164" fontId="0" fillId="0" borderId="0" xfId="0" applyNumberFormat="1" applyFill="1" applyBorder="1"/>
    <xf numFmtId="9" fontId="0" fillId="0" borderId="0" xfId="0" applyNumberFormat="1"/>
    <xf numFmtId="165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2" borderId="0" xfId="0" applyFill="1"/>
    <xf numFmtId="0" fontId="0" fillId="0" borderId="2" xfId="0" applyBorder="1"/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2" borderId="0" xfId="1" applyFont="1" applyFill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0"/>
  <sheetViews>
    <sheetView tabSelected="1" topLeftCell="A28" zoomScaleNormal="100" workbookViewId="0">
      <selection activeCell="C34" sqref="C34:P49"/>
    </sheetView>
  </sheetViews>
  <sheetFormatPr defaultRowHeight="15" x14ac:dyDescent="0.25"/>
  <cols>
    <col min="1" max="1" width="17.7109375" bestFit="1" customWidth="1"/>
    <col min="2" max="2" width="7.5703125" bestFit="1" customWidth="1"/>
    <col min="3" max="3" width="9.42578125" bestFit="1" customWidth="1"/>
    <col min="4" max="6" width="10.5703125" bestFit="1" customWidth="1"/>
    <col min="7" max="15" width="11.5703125" bestFit="1" customWidth="1"/>
    <col min="16" max="16" width="13.28515625" bestFit="1" customWidth="1"/>
  </cols>
  <sheetData>
    <row r="2" spans="1:15" ht="32.25" customHeight="1" x14ac:dyDescent="0.25">
      <c r="B2" s="18" t="s">
        <v>18</v>
      </c>
      <c r="C2" s="18"/>
      <c r="D2" s="18"/>
    </row>
    <row r="3" spans="1:15" ht="30" x14ac:dyDescent="0.25">
      <c r="C3" t="s">
        <v>7</v>
      </c>
      <c r="D3" s="4" t="s">
        <v>17</v>
      </c>
      <c r="E3" s="4" t="s">
        <v>13</v>
      </c>
      <c r="F3" s="4" t="s">
        <v>14</v>
      </c>
      <c r="G3" s="4" t="s">
        <v>15</v>
      </c>
      <c r="H3" s="4" t="s">
        <v>16</v>
      </c>
      <c r="I3" s="7" t="s">
        <v>25</v>
      </c>
    </row>
    <row r="4" spans="1:15" x14ac:dyDescent="0.25">
      <c r="B4" t="s">
        <v>0</v>
      </c>
      <c r="C4" s="1">
        <v>696</v>
      </c>
      <c r="D4" s="1">
        <f>C4/9</f>
        <v>77.333333333333329</v>
      </c>
      <c r="E4" s="21">
        <f>SUM(D4:D7)</f>
        <v>251.66666666666669</v>
      </c>
      <c r="F4" s="21">
        <f>SUM(D4:D8)</f>
        <v>701</v>
      </c>
      <c r="G4" s="2"/>
    </row>
    <row r="5" spans="1:15" x14ac:dyDescent="0.25">
      <c r="B5" t="s">
        <v>1</v>
      </c>
      <c r="C5" s="1">
        <v>412</v>
      </c>
      <c r="D5" s="1">
        <f t="shared" ref="D5:D10" si="0">C5/9</f>
        <v>45.777777777777779</v>
      </c>
      <c r="E5" s="22"/>
      <c r="F5" s="21"/>
      <c r="G5" s="21">
        <f>SUM(D5:D8)</f>
        <v>623.66666666666663</v>
      </c>
      <c r="H5" s="21">
        <f>SUM(D5:D7)</f>
        <v>174.33333333333331</v>
      </c>
    </row>
    <row r="6" spans="1:15" x14ac:dyDescent="0.25">
      <c r="B6" t="s">
        <v>2</v>
      </c>
      <c r="C6" s="1">
        <v>405</v>
      </c>
      <c r="D6" s="1">
        <f t="shared" si="0"/>
        <v>45</v>
      </c>
      <c r="E6" s="22"/>
      <c r="F6" s="21"/>
      <c r="G6" s="22"/>
      <c r="H6" s="21"/>
    </row>
    <row r="7" spans="1:15" x14ac:dyDescent="0.25">
      <c r="B7" t="s">
        <v>3</v>
      </c>
      <c r="C7" s="1">
        <v>752</v>
      </c>
      <c r="D7" s="1">
        <f t="shared" si="0"/>
        <v>83.555555555555557</v>
      </c>
      <c r="E7" s="22"/>
      <c r="F7" s="21"/>
      <c r="G7" s="22"/>
      <c r="H7" s="21"/>
    </row>
    <row r="8" spans="1:15" x14ac:dyDescent="0.25">
      <c r="B8" t="s">
        <v>4</v>
      </c>
      <c r="C8" s="1">
        <v>4044</v>
      </c>
      <c r="D8" s="1">
        <f t="shared" si="0"/>
        <v>449.33333333333331</v>
      </c>
      <c r="E8" s="19">
        <f>SUM(D8:D10)</f>
        <v>2282</v>
      </c>
      <c r="F8" s="21"/>
      <c r="G8" s="22"/>
      <c r="H8" s="21">
        <f>SUM(D8:D10)</f>
        <v>2282</v>
      </c>
    </row>
    <row r="9" spans="1:15" x14ac:dyDescent="0.25">
      <c r="B9" t="s">
        <v>5</v>
      </c>
      <c r="C9" s="1">
        <v>8997</v>
      </c>
      <c r="D9" s="1">
        <f t="shared" si="0"/>
        <v>999.66666666666663</v>
      </c>
      <c r="E9" s="17"/>
      <c r="F9" s="19">
        <f>SUM(D9:D10)</f>
        <v>1832.6666666666665</v>
      </c>
      <c r="G9" s="19">
        <f>SUM(D9:D10)</f>
        <v>1832.6666666666665</v>
      </c>
      <c r="H9" s="22"/>
      <c r="L9" s="11">
        <f>D9*150</f>
        <v>149950</v>
      </c>
      <c r="M9" s="12">
        <f>L9/4</f>
        <v>37487.5</v>
      </c>
    </row>
    <row r="10" spans="1:15" x14ac:dyDescent="0.25">
      <c r="B10" t="s">
        <v>6</v>
      </c>
      <c r="C10" s="1">
        <v>7497</v>
      </c>
      <c r="D10" s="1">
        <f t="shared" si="0"/>
        <v>833</v>
      </c>
      <c r="E10" s="17"/>
      <c r="F10" s="17"/>
      <c r="G10" s="17"/>
      <c r="H10" s="22"/>
    </row>
    <row r="11" spans="1:15" ht="15.75" thickBot="1" x14ac:dyDescent="0.3">
      <c r="B11" s="6" t="s">
        <v>19</v>
      </c>
      <c r="C11" s="3">
        <f>SUM(C4:C10)</f>
        <v>22803</v>
      </c>
      <c r="D11" s="3">
        <f>SUM(D4:D10)</f>
        <v>2533.6666666666665</v>
      </c>
    </row>
    <row r="12" spans="1:15" ht="15.75" thickTop="1" x14ac:dyDescent="0.25">
      <c r="C12" s="8">
        <v>23254</v>
      </c>
      <c r="D12" s="2">
        <f>C12/9</f>
        <v>2583.7777777777778</v>
      </c>
    </row>
    <row r="13" spans="1:15" ht="47.25" customHeight="1" x14ac:dyDescent="0.25">
      <c r="A13" s="20" t="s">
        <v>21</v>
      </c>
      <c r="B13" s="18" t="s">
        <v>9</v>
      </c>
      <c r="C13" s="18"/>
      <c r="D13" s="18"/>
      <c r="E13" s="5">
        <f>E4/5</f>
        <v>50.333333333333336</v>
      </c>
      <c r="F13" s="5">
        <f>F4/5</f>
        <v>140.19999999999999</v>
      </c>
      <c r="G13" s="5">
        <f>G5/5</f>
        <v>124.73333333333332</v>
      </c>
      <c r="H13" s="5">
        <f>H5/5</f>
        <v>34.86666666666666</v>
      </c>
      <c r="I13" s="5">
        <v>550</v>
      </c>
      <c r="M13">
        <v>150</v>
      </c>
      <c r="N13">
        <v>6</v>
      </c>
      <c r="O13">
        <f>M13/N13</f>
        <v>25</v>
      </c>
    </row>
    <row r="14" spans="1:15" x14ac:dyDescent="0.25">
      <c r="A14" s="20"/>
      <c r="B14" s="16" t="s">
        <v>8</v>
      </c>
      <c r="C14" s="16"/>
      <c r="D14" s="16"/>
      <c r="E14" s="2">
        <f>E13*150</f>
        <v>7550</v>
      </c>
      <c r="F14" s="2">
        <f>F13*150</f>
        <v>21030</v>
      </c>
      <c r="G14" s="2">
        <f>G13*150</f>
        <v>18709.999999999996</v>
      </c>
      <c r="H14" s="2">
        <f>H13*150</f>
        <v>5229.9999999999991</v>
      </c>
      <c r="I14" s="2">
        <f>I13*150</f>
        <v>82500</v>
      </c>
    </row>
    <row r="15" spans="1:15" x14ac:dyDescent="0.25">
      <c r="A15" s="20"/>
      <c r="B15" s="16" t="s">
        <v>10</v>
      </c>
      <c r="C15" s="16"/>
      <c r="D15" s="16"/>
      <c r="E15" s="2">
        <f>E13/30</f>
        <v>1.6777777777777778</v>
      </c>
      <c r="F15" s="2">
        <f>F13/30</f>
        <v>4.6733333333333329</v>
      </c>
      <c r="G15" s="2">
        <f>G13/30</f>
        <v>4.1577777777777776</v>
      </c>
      <c r="H15" s="2">
        <f>H13/30</f>
        <v>1.162222222222222</v>
      </c>
      <c r="I15" s="2">
        <f>I13/30</f>
        <v>18.333333333333332</v>
      </c>
    </row>
    <row r="16" spans="1:15" x14ac:dyDescent="0.25">
      <c r="B16" s="16" t="s">
        <v>20</v>
      </c>
      <c r="C16" s="16"/>
      <c r="D16" s="16"/>
      <c r="E16" s="2">
        <f>E14/6</f>
        <v>1258.3333333333333</v>
      </c>
      <c r="F16" s="2">
        <f>F14/6</f>
        <v>3505</v>
      </c>
      <c r="G16" s="2">
        <f>G14/6</f>
        <v>3118.3333333333326</v>
      </c>
      <c r="H16" s="2">
        <f>H14/6</f>
        <v>871.66666666666652</v>
      </c>
      <c r="I16" s="2">
        <f>I14/6</f>
        <v>13750</v>
      </c>
    </row>
    <row r="17" spans="1:9" x14ac:dyDescent="0.25">
      <c r="B17" s="16"/>
      <c r="C17" s="16"/>
      <c r="D17" s="16"/>
    </row>
    <row r="18" spans="1:9" ht="51" customHeight="1" x14ac:dyDescent="0.25">
      <c r="A18" s="20" t="s">
        <v>22</v>
      </c>
      <c r="B18" s="18" t="s">
        <v>9</v>
      </c>
      <c r="C18" s="18"/>
      <c r="D18" s="18"/>
      <c r="E18" s="2">
        <f>E8/5</f>
        <v>456.4</v>
      </c>
      <c r="F18" s="2">
        <f>F9/5</f>
        <v>366.5333333333333</v>
      </c>
      <c r="G18" s="2">
        <f>G9/5</f>
        <v>366.5333333333333</v>
      </c>
      <c r="H18" s="2">
        <f>H8/5</f>
        <v>456.4</v>
      </c>
      <c r="I18" s="2">
        <v>800</v>
      </c>
    </row>
    <row r="19" spans="1:9" x14ac:dyDescent="0.25">
      <c r="A19" s="20"/>
      <c r="B19" s="16" t="s">
        <v>11</v>
      </c>
      <c r="C19" s="16"/>
      <c r="D19" s="16"/>
      <c r="E19" s="2">
        <f>E18*60</f>
        <v>27384</v>
      </c>
      <c r="F19" s="2">
        <f>F18*60</f>
        <v>21992</v>
      </c>
      <c r="G19" s="2">
        <f>G18*60</f>
        <v>21992</v>
      </c>
      <c r="H19" s="2">
        <f>H18*60</f>
        <v>27384</v>
      </c>
      <c r="I19" s="2">
        <f>I18*65</f>
        <v>52000</v>
      </c>
    </row>
    <row r="20" spans="1:9" x14ac:dyDescent="0.25">
      <c r="A20" s="20"/>
      <c r="B20" s="16" t="s">
        <v>12</v>
      </c>
      <c r="C20" s="16"/>
      <c r="D20" s="16"/>
      <c r="E20" s="2">
        <f>E18/50</f>
        <v>9.1280000000000001</v>
      </c>
      <c r="F20" s="2">
        <f>F18/50</f>
        <v>7.3306666666666658</v>
      </c>
      <c r="G20" s="2">
        <f>G18/50</f>
        <v>7.3306666666666658</v>
      </c>
      <c r="H20" s="2">
        <f>H18/50</f>
        <v>9.1280000000000001</v>
      </c>
      <c r="I20" s="2">
        <f>I18/50</f>
        <v>16</v>
      </c>
    </row>
    <row r="21" spans="1:9" x14ac:dyDescent="0.25">
      <c r="B21" s="16" t="s">
        <v>20</v>
      </c>
      <c r="C21" s="16"/>
      <c r="D21" s="16"/>
      <c r="E21" s="2">
        <f>E19/6</f>
        <v>4564</v>
      </c>
      <c r="F21" s="2">
        <f>F19/6</f>
        <v>3665.3333333333335</v>
      </c>
      <c r="G21" s="2">
        <f>G19/6</f>
        <v>3665.3333333333335</v>
      </c>
      <c r="H21" s="2">
        <f>H19/6</f>
        <v>4564</v>
      </c>
      <c r="I21" s="2">
        <f>I19/6</f>
        <v>8666.6666666666661</v>
      </c>
    </row>
    <row r="23" spans="1:9" x14ac:dyDescent="0.25">
      <c r="D23" t="s">
        <v>23</v>
      </c>
      <c r="E23" s="2">
        <f>E19+E14</f>
        <v>34934</v>
      </c>
      <c r="F23" s="2">
        <f>F19+F14</f>
        <v>43022</v>
      </c>
      <c r="G23" s="2">
        <f>G19+G14</f>
        <v>40702</v>
      </c>
      <c r="H23" s="2">
        <f>H19+H14</f>
        <v>32614</v>
      </c>
      <c r="I23" s="2">
        <f>I19+I14</f>
        <v>134500</v>
      </c>
    </row>
    <row r="24" spans="1:9" x14ac:dyDescent="0.25">
      <c r="B24" s="17" t="s">
        <v>24</v>
      </c>
      <c r="C24" s="17"/>
      <c r="D24" s="9">
        <v>0.6</v>
      </c>
      <c r="E24" s="10">
        <f>E23*0.6</f>
        <v>20960.399999999998</v>
      </c>
      <c r="F24" s="10">
        <f>F23*0.6</f>
        <v>25813.200000000001</v>
      </c>
      <c r="G24" s="10">
        <f>G23*0.6</f>
        <v>24421.200000000001</v>
      </c>
      <c r="H24" s="10">
        <f>H23*0.6</f>
        <v>19568.399999999998</v>
      </c>
      <c r="I24" s="10">
        <f>I23*0.6</f>
        <v>80700</v>
      </c>
    </row>
    <row r="25" spans="1:9" x14ac:dyDescent="0.25">
      <c r="D25" s="9">
        <v>0.4</v>
      </c>
      <c r="E25" s="10">
        <f>E23*0.4</f>
        <v>13973.6</v>
      </c>
      <c r="F25" s="10">
        <f>F23*0.4</f>
        <v>17208.8</v>
      </c>
      <c r="G25" s="10">
        <f>G23*0.4</f>
        <v>16280.800000000001</v>
      </c>
      <c r="H25" s="10">
        <f>H23*0.4</f>
        <v>13045.6</v>
      </c>
      <c r="I25" s="10">
        <f>I23*0.4</f>
        <v>53800</v>
      </c>
    </row>
    <row r="27" spans="1:9" x14ac:dyDescent="0.25">
      <c r="B27" s="17" t="s">
        <v>24</v>
      </c>
      <c r="C27" s="17"/>
      <c r="D27" s="9">
        <v>0.8</v>
      </c>
      <c r="E27" s="2">
        <f>E23*0.8</f>
        <v>27947.200000000001</v>
      </c>
      <c r="F27" s="2">
        <f>F23*0.8</f>
        <v>34417.599999999999</v>
      </c>
      <c r="G27" s="2">
        <f>G23*0.8</f>
        <v>32561.600000000002</v>
      </c>
      <c r="H27" s="2">
        <f>H23*0.8</f>
        <v>26091.200000000001</v>
      </c>
      <c r="I27" s="2">
        <f>I23*0.8</f>
        <v>107600</v>
      </c>
    </row>
    <row r="28" spans="1:9" x14ac:dyDescent="0.25">
      <c r="B28" s="16"/>
      <c r="C28" s="16"/>
      <c r="D28" s="9">
        <v>0.2</v>
      </c>
      <c r="E28" s="2">
        <f>E23*0.2</f>
        <v>6986.8</v>
      </c>
      <c r="F28" s="2">
        <f>F23*0.2</f>
        <v>8604.4</v>
      </c>
      <c r="G28" s="2">
        <f>G23*0.2</f>
        <v>8140.4000000000005</v>
      </c>
      <c r="H28" s="2">
        <f>H23*0.2</f>
        <v>6522.8</v>
      </c>
      <c r="I28" s="2">
        <f>I23*0.2</f>
        <v>26900</v>
      </c>
    </row>
    <row r="34" spans="3:16" x14ac:dyDescent="0.25">
      <c r="D34">
        <v>1</v>
      </c>
      <c r="E34">
        <v>2</v>
      </c>
      <c r="F34">
        <v>3</v>
      </c>
      <c r="G34">
        <v>4</v>
      </c>
      <c r="H34">
        <v>5</v>
      </c>
      <c r="I34">
        <v>6</v>
      </c>
      <c r="J34">
        <v>7</v>
      </c>
      <c r="K34">
        <v>8</v>
      </c>
      <c r="L34">
        <v>9</v>
      </c>
      <c r="M34" s="13">
        <v>10</v>
      </c>
      <c r="N34">
        <v>11</v>
      </c>
      <c r="O34">
        <v>12</v>
      </c>
    </row>
    <row r="35" spans="3:16" x14ac:dyDescent="0.25">
      <c r="D35">
        <v>35</v>
      </c>
      <c r="E35">
        <f>$D$35*E34</f>
        <v>70</v>
      </c>
      <c r="F35">
        <f t="shared" ref="F35:O35" si="1">$D$35*F34</f>
        <v>105</v>
      </c>
      <c r="G35">
        <f t="shared" si="1"/>
        <v>140</v>
      </c>
      <c r="H35">
        <f t="shared" si="1"/>
        <v>175</v>
      </c>
      <c r="I35">
        <f t="shared" si="1"/>
        <v>210</v>
      </c>
      <c r="J35">
        <f t="shared" si="1"/>
        <v>245</v>
      </c>
      <c r="K35">
        <f t="shared" si="1"/>
        <v>280</v>
      </c>
      <c r="L35">
        <f t="shared" si="1"/>
        <v>315</v>
      </c>
      <c r="M35" s="13">
        <f t="shared" si="1"/>
        <v>350</v>
      </c>
      <c r="N35">
        <f>$D$35*N34</f>
        <v>385</v>
      </c>
      <c r="O35">
        <f t="shared" si="1"/>
        <v>420</v>
      </c>
    </row>
    <row r="36" spans="3:16" x14ac:dyDescent="0.25">
      <c r="C36">
        <v>3</v>
      </c>
      <c r="D36" s="11">
        <v>5000</v>
      </c>
      <c r="E36" s="11"/>
      <c r="F36" s="11"/>
      <c r="G36" s="11"/>
      <c r="H36" s="11"/>
      <c r="I36" s="11"/>
      <c r="J36" s="11"/>
      <c r="K36" s="11"/>
      <c r="L36" s="11"/>
      <c r="M36" s="23"/>
      <c r="N36" s="11"/>
      <c r="O36" s="11"/>
      <c r="P36" s="11"/>
    </row>
    <row r="37" spans="3:16" x14ac:dyDescent="0.25">
      <c r="C37">
        <v>4</v>
      </c>
      <c r="D37" s="11"/>
      <c r="E37" s="11">
        <v>5000</v>
      </c>
      <c r="F37" s="11"/>
      <c r="G37" s="11"/>
      <c r="H37" s="11"/>
      <c r="I37" s="11"/>
      <c r="J37" s="11"/>
      <c r="K37" s="11"/>
      <c r="L37" s="11"/>
      <c r="M37" s="23"/>
      <c r="N37" s="11"/>
      <c r="O37" s="11"/>
      <c r="P37" s="11"/>
    </row>
    <row r="38" spans="3:16" x14ac:dyDescent="0.25">
      <c r="C38">
        <v>5</v>
      </c>
      <c r="D38" s="11"/>
      <c r="E38" s="11"/>
      <c r="F38" s="11">
        <v>5000</v>
      </c>
      <c r="G38" s="11"/>
      <c r="H38" s="11"/>
      <c r="I38" s="11"/>
      <c r="J38" s="11"/>
      <c r="K38" s="11"/>
      <c r="L38" s="11"/>
      <c r="M38" s="23"/>
      <c r="N38" s="11"/>
      <c r="O38" s="11"/>
      <c r="P38" s="11"/>
    </row>
    <row r="39" spans="3:16" x14ac:dyDescent="0.25">
      <c r="C39">
        <v>6</v>
      </c>
      <c r="D39" s="11"/>
      <c r="E39" s="11"/>
      <c r="F39" s="11"/>
      <c r="G39" s="11">
        <v>5000</v>
      </c>
      <c r="H39" s="11"/>
      <c r="I39" s="11"/>
      <c r="J39" s="11"/>
      <c r="K39" s="11"/>
      <c r="L39" s="11"/>
      <c r="M39" s="23"/>
      <c r="N39" s="11"/>
      <c r="O39" s="11"/>
      <c r="P39" s="11"/>
    </row>
    <row r="40" spans="3:16" x14ac:dyDescent="0.25">
      <c r="C40">
        <v>7</v>
      </c>
      <c r="D40" s="11"/>
      <c r="E40" s="11"/>
      <c r="F40" s="11"/>
      <c r="G40" s="11"/>
      <c r="H40" s="11">
        <v>5000</v>
      </c>
      <c r="I40" s="11"/>
      <c r="J40" s="11"/>
      <c r="K40" s="11"/>
      <c r="L40" s="11"/>
      <c r="M40" s="23"/>
      <c r="N40" s="11"/>
      <c r="O40" s="11"/>
      <c r="P40" s="11"/>
    </row>
    <row r="41" spans="3:16" x14ac:dyDescent="0.25">
      <c r="C41">
        <v>8</v>
      </c>
      <c r="D41" s="11"/>
      <c r="E41" s="11"/>
      <c r="F41" s="11"/>
      <c r="G41" s="11"/>
      <c r="H41" s="11"/>
      <c r="I41" s="11">
        <v>5000</v>
      </c>
      <c r="J41" s="11"/>
      <c r="K41" s="11"/>
      <c r="L41" s="11"/>
      <c r="M41" s="23"/>
      <c r="N41" s="11"/>
      <c r="O41" s="11"/>
      <c r="P41" s="11"/>
    </row>
    <row r="42" spans="3:16" x14ac:dyDescent="0.25">
      <c r="C42">
        <v>9</v>
      </c>
      <c r="D42" s="11"/>
      <c r="E42" s="11"/>
      <c r="F42" s="11"/>
      <c r="G42" s="11"/>
      <c r="H42" s="11"/>
      <c r="I42" s="11"/>
      <c r="J42" s="11">
        <v>10000</v>
      </c>
      <c r="K42" s="11"/>
      <c r="L42" s="11"/>
      <c r="M42" s="23"/>
      <c r="N42" s="11"/>
      <c r="O42" s="11"/>
      <c r="P42" s="11"/>
    </row>
    <row r="43" spans="3:16" x14ac:dyDescent="0.25">
      <c r="C43">
        <v>10</v>
      </c>
      <c r="D43" s="11"/>
      <c r="E43" s="11"/>
      <c r="F43" s="11"/>
      <c r="G43" s="11"/>
      <c r="H43" s="11"/>
      <c r="I43" s="11"/>
      <c r="J43" s="11"/>
      <c r="K43" s="11">
        <v>10000</v>
      </c>
      <c r="L43" s="11"/>
      <c r="M43" s="23"/>
      <c r="N43" s="11"/>
      <c r="O43" s="11"/>
      <c r="P43" s="11"/>
    </row>
    <row r="44" spans="3:16" x14ac:dyDescent="0.25">
      <c r="C44">
        <v>11</v>
      </c>
      <c r="D44" s="11"/>
      <c r="E44" s="11"/>
      <c r="F44" s="11"/>
      <c r="G44" s="11"/>
      <c r="H44" s="11"/>
      <c r="I44" s="11"/>
      <c r="J44" s="11"/>
      <c r="K44" s="11"/>
      <c r="L44" s="11">
        <v>10000</v>
      </c>
      <c r="M44" s="23"/>
      <c r="N44" s="11"/>
      <c r="O44" s="11"/>
      <c r="P44" s="11"/>
    </row>
    <row r="45" spans="3:16" x14ac:dyDescent="0.25">
      <c r="C45">
        <v>12</v>
      </c>
      <c r="D45" s="11"/>
      <c r="E45" s="11"/>
      <c r="F45" s="11"/>
      <c r="G45" s="11"/>
      <c r="H45" s="11"/>
      <c r="I45" s="11"/>
      <c r="J45" s="11"/>
      <c r="K45" s="11"/>
      <c r="L45" s="11"/>
      <c r="M45" s="23">
        <v>10000</v>
      </c>
      <c r="N45" s="11"/>
      <c r="O45" s="11"/>
      <c r="P45" s="11"/>
    </row>
    <row r="46" spans="3:16" x14ac:dyDescent="0.25">
      <c r="C46">
        <v>1</v>
      </c>
      <c r="D46" s="11"/>
      <c r="E46" s="11"/>
      <c r="F46" s="11"/>
      <c r="G46" s="11"/>
      <c r="H46" s="11"/>
      <c r="I46" s="11"/>
      <c r="J46" s="11"/>
      <c r="K46" s="11"/>
      <c r="L46" s="11"/>
      <c r="M46" s="23"/>
      <c r="N46" s="11">
        <v>10000</v>
      </c>
      <c r="O46" s="11"/>
      <c r="P46" s="11"/>
    </row>
    <row r="47" spans="3:16" x14ac:dyDescent="0.25">
      <c r="C47">
        <v>2</v>
      </c>
      <c r="D47" s="11"/>
      <c r="E47" s="11"/>
      <c r="F47" s="11"/>
      <c r="G47" s="11"/>
      <c r="H47" s="11"/>
      <c r="I47" s="11"/>
      <c r="J47" s="11"/>
      <c r="K47" s="11"/>
      <c r="L47" s="11"/>
      <c r="M47" s="23"/>
      <c r="N47" s="11"/>
      <c r="O47" s="11">
        <v>10000</v>
      </c>
      <c r="P47" s="11"/>
    </row>
    <row r="48" spans="3:16" x14ac:dyDescent="0.25">
      <c r="C48">
        <v>3</v>
      </c>
      <c r="D48" s="11"/>
      <c r="E48" s="11"/>
      <c r="F48" s="11"/>
      <c r="G48" s="11"/>
      <c r="H48" s="11"/>
      <c r="I48" s="11"/>
      <c r="J48" s="11"/>
      <c r="K48" s="11"/>
      <c r="L48" s="11"/>
      <c r="M48" s="23"/>
      <c r="N48" s="11"/>
      <c r="O48" s="11"/>
      <c r="P48" s="11">
        <v>15000</v>
      </c>
    </row>
    <row r="49" spans="3:16" x14ac:dyDescent="0.25">
      <c r="C49" t="s">
        <v>23</v>
      </c>
      <c r="D49" s="11">
        <f>SUM(D36:D48)</f>
        <v>5000</v>
      </c>
      <c r="E49" s="11">
        <f>SUM(E36:E48)+D49</f>
        <v>10000</v>
      </c>
      <c r="F49" s="11">
        <f t="shared" ref="F49:P49" si="2">SUM(F36:F48)+E49</f>
        <v>15000</v>
      </c>
      <c r="G49" s="11">
        <f t="shared" si="2"/>
        <v>20000</v>
      </c>
      <c r="H49" s="11">
        <f t="shared" si="2"/>
        <v>25000</v>
      </c>
      <c r="I49" s="11">
        <f t="shared" si="2"/>
        <v>30000</v>
      </c>
      <c r="J49" s="11">
        <f t="shared" si="2"/>
        <v>40000</v>
      </c>
      <c r="K49" s="11">
        <f t="shared" si="2"/>
        <v>50000</v>
      </c>
      <c r="L49" s="11">
        <f t="shared" si="2"/>
        <v>60000</v>
      </c>
      <c r="M49" s="23">
        <f t="shared" si="2"/>
        <v>70000</v>
      </c>
      <c r="N49" s="11">
        <f t="shared" si="2"/>
        <v>80000</v>
      </c>
      <c r="O49" s="11">
        <f t="shared" si="2"/>
        <v>90000</v>
      </c>
      <c r="P49" s="11">
        <f t="shared" si="2"/>
        <v>105000</v>
      </c>
    </row>
    <row r="50" spans="3:16" x14ac:dyDescent="0.25">
      <c r="D50" s="11"/>
      <c r="E50" s="11"/>
      <c r="F50" s="11"/>
      <c r="G50" s="11"/>
      <c r="H50" s="11"/>
      <c r="I50" s="11"/>
      <c r="J50" s="11"/>
      <c r="K50" s="11"/>
      <c r="L50" s="11"/>
      <c r="M50" s="23"/>
      <c r="N50" s="11"/>
      <c r="O50" s="11"/>
      <c r="P50" s="11"/>
    </row>
    <row r="51" spans="3:16" x14ac:dyDescent="0.25">
      <c r="M51" s="13"/>
    </row>
    <row r="52" spans="3:16" x14ac:dyDescent="0.25">
      <c r="D52">
        <v>1</v>
      </c>
      <c r="E52">
        <v>2</v>
      </c>
      <c r="F52">
        <v>3</v>
      </c>
      <c r="G52">
        <v>4</v>
      </c>
      <c r="H52">
        <v>5</v>
      </c>
      <c r="I52">
        <v>6</v>
      </c>
      <c r="J52">
        <v>7</v>
      </c>
      <c r="K52">
        <v>8</v>
      </c>
      <c r="L52">
        <v>9</v>
      </c>
      <c r="M52" s="13">
        <v>10</v>
      </c>
      <c r="N52">
        <v>11</v>
      </c>
      <c r="O52">
        <v>12</v>
      </c>
    </row>
    <row r="53" spans="3:16" x14ac:dyDescent="0.25">
      <c r="D53" s="2">
        <f>H18</f>
        <v>456.4</v>
      </c>
      <c r="E53" s="12">
        <f>$D$53*E52</f>
        <v>912.8</v>
      </c>
      <c r="F53" s="12">
        <f t="shared" ref="F53:O53" si="3">$D$53*F52</f>
        <v>1369.1999999999998</v>
      </c>
      <c r="G53" s="12">
        <f t="shared" si="3"/>
        <v>1825.6</v>
      </c>
      <c r="H53" s="12">
        <f t="shared" si="3"/>
        <v>2282</v>
      </c>
      <c r="I53" s="12">
        <f t="shared" si="3"/>
        <v>2738.3999999999996</v>
      </c>
      <c r="J53" s="12">
        <f t="shared" si="3"/>
        <v>3194.7999999999997</v>
      </c>
      <c r="K53" s="12">
        <f t="shared" si="3"/>
        <v>3651.2</v>
      </c>
      <c r="L53" s="12">
        <f t="shared" si="3"/>
        <v>4107.5999999999995</v>
      </c>
      <c r="M53" s="24">
        <f t="shared" si="3"/>
        <v>4564</v>
      </c>
      <c r="N53" s="12">
        <f t="shared" si="3"/>
        <v>5020.3999999999996</v>
      </c>
      <c r="O53" s="12">
        <f t="shared" si="3"/>
        <v>5476.7999999999993</v>
      </c>
    </row>
    <row r="54" spans="3:16" x14ac:dyDescent="0.25">
      <c r="C54">
        <v>1</v>
      </c>
      <c r="D54" s="11">
        <f>60*D$53</f>
        <v>27384</v>
      </c>
      <c r="E54" s="11"/>
      <c r="F54" s="11"/>
      <c r="G54" s="11"/>
      <c r="H54" s="11"/>
      <c r="I54" s="11"/>
      <c r="J54" s="11"/>
      <c r="K54" s="11"/>
      <c r="L54" s="11"/>
      <c r="M54" s="23"/>
      <c r="N54" s="11"/>
      <c r="O54" s="11"/>
      <c r="P54" s="11"/>
    </row>
    <row r="55" spans="3:16" x14ac:dyDescent="0.25">
      <c r="C55">
        <v>2</v>
      </c>
      <c r="D55" s="11"/>
      <c r="E55" s="11">
        <f>$D$54</f>
        <v>27384</v>
      </c>
      <c r="F55" s="11"/>
      <c r="G55" s="11"/>
      <c r="H55" s="11"/>
      <c r="I55" s="11"/>
      <c r="J55" s="11"/>
      <c r="K55" s="11"/>
      <c r="L55" s="11"/>
      <c r="M55" s="23"/>
      <c r="N55" s="11"/>
      <c r="O55" s="11"/>
      <c r="P55" s="11"/>
    </row>
    <row r="56" spans="3:16" x14ac:dyDescent="0.25">
      <c r="C56">
        <v>3</v>
      </c>
      <c r="D56" s="11"/>
      <c r="E56" s="11"/>
      <c r="F56" s="11">
        <f>$D$54</f>
        <v>27384</v>
      </c>
      <c r="G56" s="11"/>
      <c r="H56" s="11"/>
      <c r="I56" s="11"/>
      <c r="J56" s="11"/>
      <c r="K56" s="11"/>
      <c r="L56" s="11"/>
      <c r="M56" s="23"/>
      <c r="N56" s="11"/>
      <c r="O56" s="11"/>
      <c r="P56" s="11"/>
    </row>
    <row r="57" spans="3:16" x14ac:dyDescent="0.25">
      <c r="C57">
        <v>4</v>
      </c>
      <c r="D57" s="11"/>
      <c r="E57" s="11"/>
      <c r="F57" s="11"/>
      <c r="G57" s="11">
        <f>$D$54</f>
        <v>27384</v>
      </c>
      <c r="H57" s="11"/>
      <c r="I57" s="11"/>
      <c r="J57" s="11"/>
      <c r="K57" s="11"/>
      <c r="L57" s="11"/>
      <c r="M57" s="23"/>
      <c r="N57" s="11"/>
      <c r="O57" s="11"/>
      <c r="P57" s="11"/>
    </row>
    <row r="58" spans="3:16" x14ac:dyDescent="0.25">
      <c r="C58">
        <v>5</v>
      </c>
      <c r="D58" s="11"/>
      <c r="E58" s="11"/>
      <c r="F58" s="11"/>
      <c r="G58" s="11"/>
      <c r="H58" s="11">
        <f>$D$54</f>
        <v>27384</v>
      </c>
      <c r="I58" s="11"/>
      <c r="J58" s="11"/>
      <c r="K58" s="11"/>
      <c r="L58" s="11"/>
      <c r="M58" s="23"/>
      <c r="N58" s="11"/>
      <c r="O58" s="11"/>
      <c r="P58" s="11"/>
    </row>
    <row r="59" spans="3:16" x14ac:dyDescent="0.25">
      <c r="C59">
        <v>6</v>
      </c>
      <c r="D59" s="11"/>
      <c r="E59" s="11"/>
      <c r="F59" s="11"/>
      <c r="G59" s="11"/>
      <c r="H59" s="11"/>
      <c r="I59" s="11">
        <f>$D$54</f>
        <v>27384</v>
      </c>
      <c r="J59" s="11"/>
      <c r="K59" s="11"/>
      <c r="L59" s="11"/>
      <c r="M59" s="23"/>
      <c r="N59" s="11"/>
      <c r="O59" s="11"/>
      <c r="P59" s="11"/>
    </row>
    <row r="60" spans="3:16" x14ac:dyDescent="0.25">
      <c r="C60">
        <v>7</v>
      </c>
      <c r="D60" s="11"/>
      <c r="E60" s="11"/>
      <c r="F60" s="11"/>
      <c r="G60" s="11"/>
      <c r="H60" s="11"/>
      <c r="I60" s="11"/>
      <c r="J60" s="11">
        <f>$D$54*2</f>
        <v>54768</v>
      </c>
      <c r="K60" s="11"/>
      <c r="L60" s="11"/>
      <c r="M60" s="23"/>
      <c r="N60" s="11"/>
      <c r="O60" s="11"/>
      <c r="P60" s="11"/>
    </row>
    <row r="61" spans="3:16" x14ac:dyDescent="0.25">
      <c r="C61">
        <v>8</v>
      </c>
      <c r="D61" s="11"/>
      <c r="E61" s="11"/>
      <c r="F61" s="11"/>
      <c r="G61" s="11"/>
      <c r="H61" s="11"/>
      <c r="I61" s="11"/>
      <c r="J61" s="11"/>
      <c r="K61" s="11">
        <f>$D$54*2</f>
        <v>54768</v>
      </c>
      <c r="L61" s="11"/>
      <c r="M61" s="23"/>
      <c r="N61" s="11"/>
      <c r="O61" s="11"/>
      <c r="P61" s="11"/>
    </row>
    <row r="62" spans="3:16" x14ac:dyDescent="0.25">
      <c r="C62">
        <v>9</v>
      </c>
      <c r="D62" s="11"/>
      <c r="E62" s="11"/>
      <c r="F62" s="11"/>
      <c r="G62" s="11"/>
      <c r="H62" s="11"/>
      <c r="I62" s="11"/>
      <c r="J62" s="11"/>
      <c r="K62" s="11"/>
      <c r="L62" s="11">
        <f>$D$54*2</f>
        <v>54768</v>
      </c>
      <c r="M62" s="23"/>
      <c r="N62" s="11"/>
      <c r="O62" s="11"/>
      <c r="P62" s="11"/>
    </row>
    <row r="63" spans="3:16" x14ac:dyDescent="0.25">
      <c r="C63">
        <v>10</v>
      </c>
      <c r="D63" s="11"/>
      <c r="E63" s="11"/>
      <c r="F63" s="11"/>
      <c r="G63" s="11"/>
      <c r="H63" s="11"/>
      <c r="I63" s="11"/>
      <c r="J63" s="11"/>
      <c r="K63" s="11"/>
      <c r="L63" s="11"/>
      <c r="M63" s="23">
        <f>$D$54*2</f>
        <v>54768</v>
      </c>
      <c r="N63" s="11"/>
      <c r="O63" s="11"/>
      <c r="P63" s="11"/>
    </row>
    <row r="64" spans="3:16" x14ac:dyDescent="0.25">
      <c r="C64">
        <v>11</v>
      </c>
      <c r="D64" s="11"/>
      <c r="E64" s="11"/>
      <c r="F64" s="11"/>
      <c r="G64" s="11"/>
      <c r="H64" s="11"/>
      <c r="I64" s="11"/>
      <c r="J64" s="11"/>
      <c r="K64" s="11"/>
      <c r="L64" s="11"/>
      <c r="M64" s="23"/>
      <c r="N64" s="11">
        <f>$D$54*2</f>
        <v>54768</v>
      </c>
      <c r="O64" s="11"/>
      <c r="P64" s="11"/>
    </row>
    <row r="65" spans="3:16" x14ac:dyDescent="0.25">
      <c r="C65">
        <v>12</v>
      </c>
      <c r="D65" s="11"/>
      <c r="E65" s="11"/>
      <c r="F65" s="11"/>
      <c r="G65" s="11"/>
      <c r="H65" s="11"/>
      <c r="I65" s="11"/>
      <c r="J65" s="11"/>
      <c r="K65" s="11"/>
      <c r="L65" s="11"/>
      <c r="M65" s="23"/>
      <c r="N65" s="11"/>
      <c r="O65" s="11">
        <f>$D$54*2</f>
        <v>54768</v>
      </c>
      <c r="P65" s="11"/>
    </row>
    <row r="66" spans="3:16" x14ac:dyDescent="0.25">
      <c r="C66">
        <v>13</v>
      </c>
      <c r="D66" s="11"/>
      <c r="E66" s="11"/>
      <c r="F66" s="11"/>
      <c r="G66" s="11"/>
      <c r="H66" s="11"/>
      <c r="I66" s="11"/>
      <c r="J66" s="11"/>
      <c r="K66" s="11"/>
      <c r="L66" s="11"/>
      <c r="M66" s="23"/>
      <c r="N66" s="11"/>
      <c r="O66" s="11"/>
      <c r="P66" s="11">
        <f>$D$54*3</f>
        <v>82152</v>
      </c>
    </row>
    <row r="67" spans="3:16" x14ac:dyDescent="0.25">
      <c r="C67" t="s">
        <v>23</v>
      </c>
      <c r="D67" s="11">
        <f>SUM(D54:D66)</f>
        <v>27384</v>
      </c>
      <c r="E67" s="11">
        <f t="shared" ref="E67:P67" si="4">SUM(E54:E66)+D67</f>
        <v>54768</v>
      </c>
      <c r="F67" s="11">
        <f t="shared" si="4"/>
        <v>82152</v>
      </c>
      <c r="G67" s="11">
        <f t="shared" si="4"/>
        <v>109536</v>
      </c>
      <c r="H67" s="11">
        <f t="shared" si="4"/>
        <v>136920</v>
      </c>
      <c r="I67" s="11">
        <f t="shared" si="4"/>
        <v>164304</v>
      </c>
      <c r="J67" s="11">
        <f t="shared" si="4"/>
        <v>219072</v>
      </c>
      <c r="K67" s="11">
        <f t="shared" si="4"/>
        <v>273840</v>
      </c>
      <c r="L67" s="11">
        <f t="shared" si="4"/>
        <v>328608</v>
      </c>
      <c r="M67" s="23">
        <f t="shared" si="4"/>
        <v>383376</v>
      </c>
      <c r="N67" s="11">
        <f t="shared" si="4"/>
        <v>438144</v>
      </c>
      <c r="O67" s="11">
        <f t="shared" si="4"/>
        <v>492912</v>
      </c>
      <c r="P67" s="11">
        <f t="shared" si="4"/>
        <v>575064</v>
      </c>
    </row>
    <row r="68" spans="3:16" x14ac:dyDescent="0.25">
      <c r="M68" s="13"/>
    </row>
    <row r="69" spans="3:16" x14ac:dyDescent="0.25">
      <c r="M69" s="13"/>
    </row>
    <row r="70" spans="3:16" x14ac:dyDescent="0.25">
      <c r="D70" s="12">
        <f>D49+D67</f>
        <v>32384</v>
      </c>
      <c r="E70" s="12">
        <f t="shared" ref="E70:O70" si="5">E49+E67</f>
        <v>64768</v>
      </c>
      <c r="F70" s="12">
        <f t="shared" si="5"/>
        <v>97152</v>
      </c>
      <c r="G70" s="12">
        <f t="shared" si="5"/>
        <v>129536</v>
      </c>
      <c r="H70" s="12">
        <f t="shared" si="5"/>
        <v>161920</v>
      </c>
      <c r="I70" s="12">
        <f t="shared" si="5"/>
        <v>194304</v>
      </c>
      <c r="J70" s="12">
        <f t="shared" si="5"/>
        <v>259072</v>
      </c>
      <c r="K70" s="12">
        <f t="shared" si="5"/>
        <v>323840</v>
      </c>
      <c r="L70" s="12">
        <f t="shared" si="5"/>
        <v>388608</v>
      </c>
      <c r="M70" s="24">
        <f t="shared" si="5"/>
        <v>453376</v>
      </c>
      <c r="N70" s="12">
        <f t="shared" si="5"/>
        <v>518144</v>
      </c>
      <c r="O70" s="12">
        <f t="shared" si="5"/>
        <v>582912</v>
      </c>
      <c r="P70" s="12"/>
    </row>
  </sheetData>
  <mergeCells count="23">
    <mergeCell ref="G9:G10"/>
    <mergeCell ref="A13:A15"/>
    <mergeCell ref="A18:A20"/>
    <mergeCell ref="H5:H7"/>
    <mergeCell ref="H8:H10"/>
    <mergeCell ref="E8:E10"/>
    <mergeCell ref="F9:F10"/>
    <mergeCell ref="E4:E7"/>
    <mergeCell ref="F4:F8"/>
    <mergeCell ref="G5:G8"/>
    <mergeCell ref="B13:D13"/>
    <mergeCell ref="B14:D14"/>
    <mergeCell ref="B28:C28"/>
    <mergeCell ref="B24:C24"/>
    <mergeCell ref="B27:C27"/>
    <mergeCell ref="B2:D2"/>
    <mergeCell ref="B20:D20"/>
    <mergeCell ref="B15:D15"/>
    <mergeCell ref="B21:D21"/>
    <mergeCell ref="B16:D16"/>
    <mergeCell ref="B17:D17"/>
    <mergeCell ref="B18:D18"/>
    <mergeCell ref="B19:D1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H2" sqref="H2:H3"/>
    </sheetView>
  </sheetViews>
  <sheetFormatPr defaultRowHeight="15" x14ac:dyDescent="0.25"/>
  <sheetData>
    <row r="1" spans="1:9" x14ac:dyDescent="0.25"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I1" t="s">
        <v>32</v>
      </c>
    </row>
    <row r="2" spans="1:9" x14ac:dyDescent="0.25">
      <c r="A2" t="s">
        <v>33</v>
      </c>
      <c r="D2">
        <v>1</v>
      </c>
      <c r="E2">
        <v>250</v>
      </c>
      <c r="F2" s="13">
        <v>60</v>
      </c>
      <c r="G2">
        <v>53</v>
      </c>
      <c r="H2">
        <f>G2*F2</f>
        <v>3180</v>
      </c>
      <c r="I2">
        <v>15</v>
      </c>
    </row>
    <row r="3" spans="1:9" x14ac:dyDescent="0.25">
      <c r="A3" s="14" t="s">
        <v>34</v>
      </c>
      <c r="B3" s="14">
        <v>1</v>
      </c>
      <c r="C3" s="14"/>
      <c r="D3" s="14">
        <v>1</v>
      </c>
      <c r="E3" s="14">
        <v>250</v>
      </c>
      <c r="F3" s="14">
        <v>60</v>
      </c>
      <c r="G3" s="15">
        <v>5</v>
      </c>
      <c r="H3">
        <f>G3*F3</f>
        <v>300</v>
      </c>
      <c r="I3">
        <v>10</v>
      </c>
    </row>
    <row r="4" spans="1:9" x14ac:dyDescent="0.25">
      <c r="A4" t="s">
        <v>35</v>
      </c>
      <c r="C4">
        <v>1</v>
      </c>
      <c r="F4">
        <v>125</v>
      </c>
      <c r="G4">
        <v>10</v>
      </c>
      <c r="H4">
        <f>G4*F4</f>
        <v>1250</v>
      </c>
    </row>
    <row r="5" spans="1:9" x14ac:dyDescent="0.25">
      <c r="A5" t="s">
        <v>36</v>
      </c>
      <c r="C5">
        <v>1</v>
      </c>
      <c r="D5">
        <v>1</v>
      </c>
      <c r="E5">
        <v>250</v>
      </c>
      <c r="F5" s="13">
        <v>125</v>
      </c>
      <c r="G5">
        <v>5</v>
      </c>
      <c r="H5">
        <f>G5*F5</f>
        <v>625</v>
      </c>
    </row>
    <row r="6" spans="1:9" x14ac:dyDescent="0.25">
      <c r="A6" t="s">
        <v>37</v>
      </c>
      <c r="B6">
        <v>1</v>
      </c>
      <c r="F6">
        <v>81</v>
      </c>
      <c r="G6">
        <v>35</v>
      </c>
      <c r="H6">
        <f>G6*F6</f>
        <v>2835</v>
      </c>
    </row>
    <row r="8" spans="1:9" x14ac:dyDescent="0.25">
      <c r="H8">
        <f>SUM(H2:H6)</f>
        <v>8190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cloud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User</cp:lastModifiedBy>
  <dcterms:created xsi:type="dcterms:W3CDTF">2017-11-21T03:11:23Z</dcterms:created>
  <dcterms:modified xsi:type="dcterms:W3CDTF">2017-12-07T09:35:29Z</dcterms:modified>
</cp:coreProperties>
</file>