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20115" windowHeight="7305" activeTab="1"/>
  </bookViews>
  <sheets>
    <sheet name="5 kali" sheetId="1" r:id="rId1"/>
    <sheet name="Trip 2" sheetId="2" r:id="rId2"/>
  </sheets>
  <calcPr calcId="145621"/>
</workbook>
</file>

<file path=xl/calcChain.xml><?xml version="1.0" encoding="utf-8"?>
<calcChain xmlns="http://schemas.openxmlformats.org/spreadsheetml/2006/main">
  <c r="M26" i="2" l="1"/>
  <c r="F14" i="1" l="1"/>
  <c r="E14" i="1"/>
  <c r="M27" i="2"/>
  <c r="M31" i="2" l="1"/>
  <c r="F5" i="1"/>
  <c r="F4" i="1"/>
  <c r="E4" i="1"/>
  <c r="F13" i="1"/>
  <c r="E13" i="1"/>
  <c r="E12" i="1"/>
  <c r="F12" i="1"/>
  <c r="F11" i="1"/>
  <c r="F10" i="1"/>
  <c r="F9" i="1"/>
  <c r="F8" i="1"/>
  <c r="F7" i="1"/>
  <c r="F6" i="1"/>
  <c r="E6" i="1"/>
  <c r="E8" i="1"/>
  <c r="E7" i="1"/>
  <c r="E10" i="1"/>
  <c r="E9" i="1"/>
  <c r="E5" i="1"/>
  <c r="E17" i="1" l="1"/>
  <c r="F17" i="1"/>
</calcChain>
</file>

<file path=xl/sharedStrings.xml><?xml version="1.0" encoding="utf-8"?>
<sst xmlns="http://schemas.openxmlformats.org/spreadsheetml/2006/main" count="100" uniqueCount="73">
  <si>
    <t>Costing</t>
  </si>
  <si>
    <t>No</t>
  </si>
  <si>
    <t>Item</t>
  </si>
  <si>
    <t>Matter</t>
  </si>
  <si>
    <t>Budget</t>
  </si>
  <si>
    <t>Estimated (RM)</t>
  </si>
  <si>
    <t>Flight</t>
  </si>
  <si>
    <t>2 staff</t>
  </si>
  <si>
    <t>Depart RM250                       Return RM250</t>
  </si>
  <si>
    <t>Accomodation</t>
  </si>
  <si>
    <t>Staff</t>
  </si>
  <si>
    <t>1 staff (RM3000)</t>
  </si>
  <si>
    <t>Allowance</t>
  </si>
  <si>
    <t>Transport</t>
  </si>
  <si>
    <t>Sewa Kereta</t>
  </si>
  <si>
    <t>Minyak</t>
  </si>
  <si>
    <t>Printing</t>
  </si>
  <si>
    <t>TOTAL</t>
  </si>
  <si>
    <t>Depart &amp; Return (RM300+300) darab 2 org staff utk 6 kali</t>
  </si>
  <si>
    <t>RM200 p'night darab 3 mlm utk 6 kali</t>
  </si>
  <si>
    <t>Salary bahagi 26 hari utk dapatkan salary sehari, darab 38 hari penglibatan darab 3(profit)</t>
  </si>
  <si>
    <t>RM60 sehari darab 4 hari disana, darab 2 org staff utk 6 kali, darab 3(profit)</t>
  </si>
  <si>
    <t>Sewa Kereta- RM120 sehari darab 4 hari utk 6 kali</t>
  </si>
  <si>
    <t>Minyak- RM30 sehari darab 4 hari utk 6 kali</t>
  </si>
  <si>
    <t>RM200 utk 6 bulan</t>
  </si>
  <si>
    <t>RM200p'night, 2 mlm,     6 bulan</t>
  </si>
  <si>
    <t>3 hari 2 malam</t>
  </si>
  <si>
    <t>1 staff (RM5600)</t>
  </si>
  <si>
    <t>salary / 26 x 11 days x 3</t>
  </si>
  <si>
    <t xml:space="preserve">salary / 26 x 6 days x 3 </t>
  </si>
  <si>
    <t>Cost Kuching Office</t>
  </si>
  <si>
    <t>Millage</t>
  </si>
  <si>
    <t>12km*0.60*8time</t>
  </si>
  <si>
    <t>Allowance Staff</t>
  </si>
  <si>
    <t>Actual Cost</t>
  </si>
  <si>
    <t xml:space="preserve">RM60p'day, 3days,            2 staff, 3 </t>
  </si>
  <si>
    <t xml:space="preserve">RM120p'day, 3hari,    </t>
  </si>
  <si>
    <t>RM30p'day,3 hari</t>
  </si>
  <si>
    <t>RM 10*2staffs*10days*3</t>
  </si>
  <si>
    <t>Flight Ticket</t>
  </si>
  <si>
    <t xml:space="preserve">Name </t>
  </si>
  <si>
    <t>Date Depart</t>
  </si>
  <si>
    <t>Time Depart</t>
  </si>
  <si>
    <t>Filght No.</t>
  </si>
  <si>
    <t>Luggage</t>
  </si>
  <si>
    <t>Meal</t>
  </si>
  <si>
    <t>MOHD AIZAT BIN JAMIL 860717-56-6029</t>
  </si>
  <si>
    <t>10 kilo</t>
  </si>
  <si>
    <t>Details Request</t>
  </si>
  <si>
    <t>Des.</t>
  </si>
  <si>
    <t>Qty</t>
  </si>
  <si>
    <t>RM</t>
  </si>
  <si>
    <t>Hotel</t>
  </si>
  <si>
    <t>2 Night</t>
  </si>
  <si>
    <t>Petrol</t>
  </si>
  <si>
    <t>2 days</t>
  </si>
  <si>
    <t>Car Rental</t>
  </si>
  <si>
    <t>Others</t>
  </si>
  <si>
    <t>Request by ;</t>
  </si>
  <si>
    <t>3,000 / 26 x 10 days x 3</t>
  </si>
  <si>
    <t xml:space="preserve">Keris Sakti Group - 18/12/2017 - 20/12/2017 </t>
  </si>
  <si>
    <t>SPS &amp; Business Training</t>
  </si>
  <si>
    <t>Kuala Lumpur - Kuching ( MALINDO AIR)</t>
  </si>
  <si>
    <t>FARHANA ZAHARI</t>
  </si>
  <si>
    <t>09:20 - 11:05</t>
  </si>
  <si>
    <t>OD1606</t>
  </si>
  <si>
    <t>Kuching  - Kuala Lumpur (AIR ASIA)</t>
  </si>
  <si>
    <t>21:25 - 23:10</t>
  </si>
  <si>
    <t>AK9223</t>
  </si>
  <si>
    <t>821006-04-5292</t>
  </si>
  <si>
    <t>25 KILO FREE</t>
  </si>
  <si>
    <t>MOHD AIZAT</t>
  </si>
  <si>
    <t>2 Person * 3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</si>
</sst>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RM&quot;#,##0_);[Red]\(&quot;RM&quot;#,##0\)"/>
    <numFmt numFmtId="43" formatCode="_(* #,##0.00_);_(* \(#,##0.00\);_(* &quot;-&quot;??_);_(@_)"/>
  </numFmts>
  <fonts count="10" x14ac:knownFonts="1">
    <font>
      <sz val="10"/>
      <color theme="1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S Sans Serif"/>
      <family val="2"/>
    </font>
    <font>
      <sz val="14"/>
      <color theme="1"/>
      <name val="Calibri"/>
      <family val="2"/>
      <scheme val="minor"/>
    </font>
    <font>
      <sz val="11"/>
      <color theme="1"/>
      <name val="MS Sans Serif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MS Sans Serif"/>
      <family val="2"/>
    </font>
    <font>
      <u/>
      <sz val="10"/>
      <color theme="1"/>
      <name val="MS Sans Serif"/>
      <family val="2"/>
    </font>
    <font>
      <b/>
      <sz val="10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3" fontId="2" fillId="0" borderId="1" xfId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/>
    <xf numFmtId="2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43" fontId="2" fillId="0" borderId="4" xfId="1" applyFont="1" applyBorder="1"/>
    <xf numFmtId="0" fontId="6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2" fillId="0" borderId="0" xfId="0" applyFont="1" applyBorder="1"/>
    <xf numFmtId="6" fontId="2" fillId="0" borderId="1" xfId="0" applyNumberFormat="1" applyFont="1" applyBorder="1" applyAlignment="1">
      <alignment horizontal="left"/>
    </xf>
    <xf numFmtId="0" fontId="1" fillId="0" borderId="0" xfId="0" applyFont="1"/>
    <xf numFmtId="43" fontId="2" fillId="0" borderId="0" xfId="1" applyFont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43" fontId="2" fillId="2" borderId="1" xfId="1" applyFont="1" applyFill="1" applyBorder="1"/>
    <xf numFmtId="0" fontId="1" fillId="2" borderId="1" xfId="0" applyFont="1" applyFill="1" applyBorder="1"/>
    <xf numFmtId="0" fontId="1" fillId="0" borderId="1" xfId="0" applyFont="1" applyBorder="1" applyAlignment="1">
      <alignment wrapText="1"/>
    </xf>
    <xf numFmtId="43" fontId="2" fillId="2" borderId="4" xfId="0" applyNumberFormat="1" applyFont="1" applyFill="1" applyBorder="1"/>
    <xf numFmtId="43" fontId="2" fillId="2" borderId="1" xfId="1" applyFont="1" applyFill="1" applyBorder="1" applyAlignment="1">
      <alignment horizontal="right"/>
    </xf>
    <xf numFmtId="0" fontId="7" fillId="0" borderId="0" xfId="0" applyFont="1" applyBorder="1"/>
    <xf numFmtId="0" fontId="8" fillId="0" borderId="0" xfId="0" applyFont="1" applyBorder="1"/>
    <xf numFmtId="0" fontId="7" fillId="0" borderId="0" xfId="0" applyFont="1"/>
    <xf numFmtId="0" fontId="9" fillId="0" borderId="0" xfId="0" applyFont="1"/>
    <xf numFmtId="0" fontId="0" fillId="0" borderId="0" xfId="0" applyAlignment="1">
      <alignment wrapText="1"/>
    </xf>
    <xf numFmtId="14" fontId="0" fillId="0" borderId="0" xfId="0" applyNumberFormat="1"/>
    <xf numFmtId="0" fontId="9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43" fontId="2" fillId="0" borderId="0" xfId="1" applyFont="1" applyFill="1" applyBorder="1"/>
    <xf numFmtId="0" fontId="2" fillId="0" borderId="0" xfId="0" applyFont="1" applyFill="1"/>
    <xf numFmtId="0" fontId="5" fillId="0" borderId="0" xfId="0" applyFont="1" applyFill="1"/>
    <xf numFmtId="0" fontId="0" fillId="0" borderId="0" xfId="0" applyFill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4" workbookViewId="0">
      <selection activeCell="E18" sqref="E18"/>
    </sheetView>
  </sheetViews>
  <sheetFormatPr defaultRowHeight="12.75" x14ac:dyDescent="0.2"/>
  <cols>
    <col min="1" max="1" width="4" customWidth="1"/>
    <col min="2" max="2" width="13.85546875" customWidth="1"/>
    <col min="3" max="3" width="15.7109375" customWidth="1"/>
    <col min="4" max="4" width="23.42578125" customWidth="1"/>
    <col min="5" max="5" width="14.7109375" bestFit="1" customWidth="1"/>
    <col min="6" max="6" width="11.28515625" bestFit="1" customWidth="1"/>
    <col min="7" max="7" width="15" bestFit="1" customWidth="1"/>
    <col min="8" max="8" width="9.5703125" bestFit="1" customWidth="1"/>
  </cols>
  <sheetData>
    <row r="1" spans="1:19" ht="18.75" x14ac:dyDescent="0.3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</row>
    <row r="2" spans="1:19" ht="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3"/>
    </row>
    <row r="3" spans="1:19" ht="1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26" t="s">
        <v>34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3"/>
    </row>
    <row r="4" spans="1:19" ht="35.25" customHeight="1" x14ac:dyDescent="0.25">
      <c r="A4" s="5">
        <v>1</v>
      </c>
      <c r="B4" s="6" t="s">
        <v>6</v>
      </c>
      <c r="C4" s="6" t="s">
        <v>7</v>
      </c>
      <c r="D4" s="7" t="s">
        <v>8</v>
      </c>
      <c r="E4" s="8">
        <f>(250+250)*2*2</f>
        <v>2000</v>
      </c>
      <c r="F4" s="29">
        <f>(250+250)*2*2</f>
        <v>2000</v>
      </c>
      <c r="G4" s="2"/>
      <c r="H4" s="20"/>
      <c r="I4" s="2"/>
      <c r="J4" s="2"/>
      <c r="K4" s="2"/>
      <c r="L4" s="2"/>
      <c r="M4" s="2"/>
      <c r="N4" s="2"/>
      <c r="O4" s="2"/>
      <c r="P4" s="2"/>
      <c r="Q4" s="2"/>
      <c r="R4" s="3"/>
      <c r="S4" s="3"/>
    </row>
    <row r="5" spans="1:19" ht="30" x14ac:dyDescent="0.25">
      <c r="A5" s="5">
        <v>2</v>
      </c>
      <c r="B5" s="9" t="s">
        <v>9</v>
      </c>
      <c r="C5" s="9" t="s">
        <v>26</v>
      </c>
      <c r="D5" s="10" t="s">
        <v>25</v>
      </c>
      <c r="E5" s="8">
        <f>200*2</f>
        <v>400</v>
      </c>
      <c r="F5" s="29">
        <f>200*2</f>
        <v>400</v>
      </c>
      <c r="G5" s="2"/>
      <c r="H5" s="23"/>
      <c r="I5" s="2"/>
      <c r="J5" s="2"/>
      <c r="K5" s="2"/>
      <c r="L5" s="2"/>
      <c r="M5" s="2"/>
      <c r="N5" s="2"/>
      <c r="O5" s="2"/>
      <c r="P5" s="2"/>
      <c r="Q5" s="2"/>
      <c r="R5" s="3"/>
      <c r="S5" s="3"/>
    </row>
    <row r="6" spans="1:19" ht="15" x14ac:dyDescent="0.25">
      <c r="A6" s="45">
        <v>3</v>
      </c>
      <c r="B6" s="47" t="s">
        <v>10</v>
      </c>
      <c r="C6" s="18" t="s">
        <v>27</v>
      </c>
      <c r="D6" s="19" t="s">
        <v>29</v>
      </c>
      <c r="E6" s="12">
        <f>(5600/26)*6*3</f>
        <v>3876.9230769230771</v>
      </c>
      <c r="F6" s="24">
        <f>(5600/26)*6</f>
        <v>1292.3076923076924</v>
      </c>
      <c r="H6" s="23"/>
      <c r="J6" s="2"/>
      <c r="K6" s="2"/>
      <c r="L6" s="2"/>
      <c r="M6" s="2"/>
      <c r="N6" s="2"/>
      <c r="O6" s="2"/>
      <c r="P6" s="2"/>
      <c r="Q6" s="2"/>
      <c r="R6" s="3"/>
      <c r="S6" s="3"/>
    </row>
    <row r="7" spans="1:19" ht="15" x14ac:dyDescent="0.25">
      <c r="A7" s="46"/>
      <c r="B7" s="48"/>
      <c r="C7" s="9" t="s">
        <v>11</v>
      </c>
      <c r="D7" s="19" t="s">
        <v>28</v>
      </c>
      <c r="E7" s="12">
        <f>(3000/26)*11*3</f>
        <v>3807.6923076923076</v>
      </c>
      <c r="F7" s="24">
        <f>(3000/26)*11</f>
        <v>1269.2307692307693</v>
      </c>
      <c r="H7" s="20"/>
      <c r="J7" s="2"/>
      <c r="K7" s="2"/>
      <c r="L7" s="2"/>
      <c r="M7" s="2"/>
      <c r="N7" s="2"/>
      <c r="O7" s="2"/>
      <c r="P7" s="2"/>
      <c r="Q7" s="2"/>
      <c r="R7" s="3"/>
      <c r="S7" s="3"/>
    </row>
    <row r="8" spans="1:19" ht="30" x14ac:dyDescent="0.25">
      <c r="A8" s="5">
        <v>4</v>
      </c>
      <c r="B8" s="9" t="s">
        <v>12</v>
      </c>
      <c r="C8" s="9" t="s">
        <v>7</v>
      </c>
      <c r="D8" s="27" t="s">
        <v>35</v>
      </c>
      <c r="E8" s="13">
        <f>60*3*2*3</f>
        <v>1080</v>
      </c>
      <c r="F8" s="25">
        <f>60*3*2</f>
        <v>360</v>
      </c>
      <c r="H8" s="20"/>
      <c r="J8" s="2"/>
      <c r="K8" s="2"/>
      <c r="L8" s="2"/>
      <c r="M8" s="2"/>
      <c r="N8" s="2"/>
      <c r="O8" s="2"/>
      <c r="P8" s="2"/>
      <c r="Q8" s="2"/>
      <c r="R8" s="3"/>
      <c r="S8" s="3"/>
    </row>
    <row r="9" spans="1:19" ht="15" x14ac:dyDescent="0.25">
      <c r="A9" s="45">
        <v>5</v>
      </c>
      <c r="B9" s="47" t="s">
        <v>13</v>
      </c>
      <c r="C9" s="9" t="s">
        <v>14</v>
      </c>
      <c r="D9" s="27" t="s">
        <v>36</v>
      </c>
      <c r="E9" s="13">
        <f>120*3</f>
        <v>360</v>
      </c>
      <c r="F9" s="25">
        <f>E9</f>
        <v>360</v>
      </c>
      <c r="H9" s="2"/>
      <c r="J9" s="2"/>
      <c r="K9" s="2"/>
      <c r="L9" s="2"/>
      <c r="M9" s="2"/>
      <c r="N9" s="2"/>
      <c r="O9" s="2"/>
      <c r="P9" s="2"/>
      <c r="Q9" s="2"/>
      <c r="R9" s="3"/>
      <c r="S9" s="3"/>
    </row>
    <row r="10" spans="1:19" ht="15" x14ac:dyDescent="0.25">
      <c r="A10" s="46"/>
      <c r="B10" s="48"/>
      <c r="C10" s="9" t="s">
        <v>15</v>
      </c>
      <c r="D10" s="27" t="s">
        <v>37</v>
      </c>
      <c r="E10" s="14">
        <f>30*3</f>
        <v>90</v>
      </c>
      <c r="F10" s="25">
        <f>E10</f>
        <v>90</v>
      </c>
      <c r="J10" s="2"/>
      <c r="K10" s="2"/>
      <c r="L10" s="2"/>
      <c r="M10" s="2"/>
      <c r="N10" s="2"/>
      <c r="O10" s="2"/>
      <c r="P10" s="2"/>
      <c r="Q10" s="2"/>
      <c r="R10" s="3"/>
      <c r="S10" s="3"/>
    </row>
    <row r="11" spans="1:19" ht="15" x14ac:dyDescent="0.25">
      <c r="A11" s="5">
        <v>6</v>
      </c>
      <c r="B11" s="9" t="s">
        <v>16</v>
      </c>
      <c r="C11" s="9"/>
      <c r="D11" s="21">
        <v>500</v>
      </c>
      <c r="E11" s="13">
        <v>500</v>
      </c>
      <c r="F11" s="25">
        <f>E11</f>
        <v>500</v>
      </c>
      <c r="G11" s="22"/>
      <c r="H11" s="2"/>
      <c r="I11" s="2"/>
      <c r="J11" s="2"/>
      <c r="K11" s="2"/>
      <c r="L11" s="2"/>
      <c r="M11" s="2"/>
      <c r="N11" s="2"/>
      <c r="O11" s="2"/>
      <c r="P11" s="2"/>
      <c r="Q11" s="2"/>
      <c r="R11" s="3"/>
      <c r="S11" s="3"/>
    </row>
    <row r="12" spans="1:19" ht="15" x14ac:dyDescent="0.25">
      <c r="A12" s="5">
        <v>7</v>
      </c>
      <c r="B12" s="49" t="s">
        <v>30</v>
      </c>
      <c r="C12" s="18" t="s">
        <v>31</v>
      </c>
      <c r="D12" s="19" t="s">
        <v>32</v>
      </c>
      <c r="E12" s="13">
        <f>12*0.6*8</f>
        <v>57.599999999999994</v>
      </c>
      <c r="F12" s="25">
        <f>E12</f>
        <v>57.599999999999994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"/>
      <c r="S12" s="3"/>
    </row>
    <row r="13" spans="1:19" ht="15" x14ac:dyDescent="0.25">
      <c r="A13" s="5"/>
      <c r="B13" s="50"/>
      <c r="C13" s="18" t="s">
        <v>33</v>
      </c>
      <c r="D13" s="27" t="s">
        <v>38</v>
      </c>
      <c r="E13" s="13">
        <f>10*2*10*3</f>
        <v>600</v>
      </c>
      <c r="F13" s="25">
        <f>10*2*10</f>
        <v>200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"/>
      <c r="S13" s="3"/>
    </row>
    <row r="14" spans="1:19" ht="15" x14ac:dyDescent="0.25">
      <c r="A14" s="5"/>
      <c r="B14" s="51"/>
      <c r="C14" s="18" t="s">
        <v>11</v>
      </c>
      <c r="D14" s="19" t="s">
        <v>59</v>
      </c>
      <c r="E14" s="12">
        <f>(3000/26)*10*3</f>
        <v>3461.5384615384614</v>
      </c>
      <c r="F14" s="24">
        <f>(3000/26)*11</f>
        <v>1269.2307692307693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3"/>
      <c r="S14" s="3"/>
    </row>
    <row r="15" spans="1:19" ht="15" x14ac:dyDescent="0.25">
      <c r="A15" s="5"/>
      <c r="B15" s="9"/>
      <c r="C15" s="9"/>
      <c r="D15" s="11"/>
      <c r="E15" s="13"/>
      <c r="F15" s="2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3"/>
      <c r="S15" s="3"/>
    </row>
    <row r="16" spans="1:19" s="43" customFormat="1" ht="15" x14ac:dyDescent="0.25">
      <c r="A16" s="37"/>
      <c r="B16" s="38"/>
      <c r="C16" s="38"/>
      <c r="D16" s="39"/>
      <c r="E16" s="40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2"/>
      <c r="S16" s="42"/>
    </row>
    <row r="17" spans="1:19" ht="15.75" thickBot="1" x14ac:dyDescent="0.3">
      <c r="A17" s="2"/>
      <c r="B17" s="2"/>
      <c r="C17" s="2"/>
      <c r="D17" s="15" t="s">
        <v>17</v>
      </c>
      <c r="E17" s="16">
        <f>SUM(E4:E15)</f>
        <v>16233.753846153846</v>
      </c>
      <c r="F17" s="28">
        <f>SUM(F4:F16)</f>
        <v>7798.3692307692318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3"/>
      <c r="S17" s="3"/>
    </row>
    <row r="18" spans="1:19" ht="15.75" thickTop="1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3"/>
      <c r="S18" s="3"/>
    </row>
    <row r="19" spans="1:19" ht="15" x14ac:dyDescent="0.25">
      <c r="B19" s="11" t="s">
        <v>6</v>
      </c>
      <c r="C19" s="44" t="s">
        <v>18</v>
      </c>
      <c r="D19" s="44"/>
      <c r="E19" s="44"/>
      <c r="F19" s="44"/>
      <c r="G19" s="44"/>
      <c r="H19" s="2"/>
      <c r="I19" s="2"/>
      <c r="J19" s="2"/>
      <c r="K19" s="2"/>
      <c r="L19" s="2"/>
      <c r="M19" s="2"/>
      <c r="N19" s="2"/>
      <c r="O19" s="2"/>
      <c r="P19" s="2"/>
      <c r="Q19" s="2"/>
      <c r="R19" s="3"/>
      <c r="S19" s="3"/>
    </row>
    <row r="20" spans="1:19" ht="15" x14ac:dyDescent="0.25">
      <c r="B20" s="11" t="s">
        <v>9</v>
      </c>
      <c r="C20" s="44" t="s">
        <v>19</v>
      </c>
      <c r="D20" s="44"/>
      <c r="E20" s="44"/>
      <c r="F20" s="44"/>
      <c r="G20" s="44"/>
      <c r="H20" s="2"/>
      <c r="I20" s="2"/>
      <c r="J20" s="2"/>
      <c r="K20" s="2"/>
      <c r="L20" s="2"/>
      <c r="M20" s="2"/>
      <c r="N20" s="2"/>
      <c r="O20" s="2"/>
      <c r="P20" s="2"/>
      <c r="Q20" s="2"/>
      <c r="R20" s="3"/>
      <c r="S20" s="3"/>
    </row>
    <row r="21" spans="1:19" ht="15" x14ac:dyDescent="0.25">
      <c r="B21" s="11" t="s">
        <v>10</v>
      </c>
      <c r="C21" s="44" t="s">
        <v>20</v>
      </c>
      <c r="D21" s="44"/>
      <c r="E21" s="44"/>
      <c r="F21" s="44"/>
      <c r="G21" s="44"/>
      <c r="H21" s="2"/>
      <c r="I21" s="2"/>
      <c r="J21" s="2"/>
      <c r="K21" s="2"/>
      <c r="L21" s="2"/>
      <c r="M21" s="2"/>
      <c r="N21" s="2"/>
      <c r="O21" s="2"/>
      <c r="P21" s="2"/>
      <c r="Q21" s="2"/>
      <c r="R21" s="3"/>
      <c r="S21" s="3"/>
    </row>
    <row r="22" spans="1:19" ht="15" x14ac:dyDescent="0.25">
      <c r="B22" s="11" t="s">
        <v>12</v>
      </c>
      <c r="C22" s="44" t="s">
        <v>21</v>
      </c>
      <c r="D22" s="44"/>
      <c r="E22" s="44"/>
      <c r="F22" s="44"/>
      <c r="G22" s="44"/>
      <c r="H22" s="2"/>
      <c r="I22" s="2"/>
      <c r="J22" s="2"/>
      <c r="K22" s="2"/>
      <c r="L22" s="2"/>
      <c r="M22" s="2"/>
      <c r="N22" s="2"/>
      <c r="O22" s="2"/>
      <c r="P22" s="2"/>
      <c r="Q22" s="2"/>
      <c r="R22" s="3"/>
      <c r="S22" s="3"/>
    </row>
    <row r="23" spans="1:19" ht="15" x14ac:dyDescent="0.25">
      <c r="B23" s="52" t="s">
        <v>13</v>
      </c>
      <c r="C23" s="44" t="s">
        <v>22</v>
      </c>
      <c r="D23" s="44"/>
      <c r="E23" s="44"/>
      <c r="F23" s="44"/>
      <c r="G23" s="44"/>
      <c r="H23" s="2"/>
      <c r="I23" s="2"/>
      <c r="J23" s="2"/>
      <c r="K23" s="2"/>
      <c r="L23" s="2"/>
      <c r="M23" s="2"/>
      <c r="N23" s="2"/>
      <c r="O23" s="2"/>
      <c r="P23" s="2"/>
      <c r="Q23" s="2"/>
      <c r="R23" s="3"/>
      <c r="S23" s="3"/>
    </row>
    <row r="24" spans="1:19" ht="15" x14ac:dyDescent="0.25">
      <c r="B24" s="53"/>
      <c r="C24" s="44" t="s">
        <v>23</v>
      </c>
      <c r="D24" s="44"/>
      <c r="E24" s="44"/>
      <c r="F24" s="44"/>
      <c r="G24" s="44"/>
      <c r="H24" s="2"/>
      <c r="I24" s="2"/>
      <c r="J24" s="2"/>
      <c r="K24" s="2"/>
      <c r="L24" s="2"/>
      <c r="M24" s="2"/>
      <c r="N24" s="2"/>
      <c r="O24" s="2"/>
      <c r="P24" s="2"/>
      <c r="Q24" s="2"/>
      <c r="R24" s="3"/>
      <c r="S24" s="3"/>
    </row>
    <row r="25" spans="1:19" ht="15" x14ac:dyDescent="0.25">
      <c r="B25" s="11" t="s">
        <v>16</v>
      </c>
      <c r="C25" s="44" t="s">
        <v>24</v>
      </c>
      <c r="D25" s="44"/>
      <c r="E25" s="44"/>
      <c r="F25" s="44"/>
      <c r="G25" s="44"/>
      <c r="H25" s="2"/>
      <c r="I25" s="2"/>
      <c r="J25" s="2"/>
      <c r="K25" s="2"/>
      <c r="L25" s="2"/>
      <c r="M25" s="2"/>
      <c r="N25" s="2"/>
      <c r="O25" s="2"/>
      <c r="P25" s="2"/>
      <c r="Q25" s="2"/>
      <c r="R25" s="3"/>
      <c r="S25" s="3"/>
    </row>
    <row r="26" spans="1:19" ht="15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3"/>
      <c r="S26" s="3"/>
    </row>
    <row r="27" spans="1:19" ht="15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/>
      <c r="S27" s="3"/>
    </row>
    <row r="28" spans="1:19" ht="15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3"/>
      <c r="S28" s="3"/>
    </row>
    <row r="29" spans="1:19" ht="15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3"/>
      <c r="S29" s="3"/>
    </row>
    <row r="30" spans="1:19" ht="15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3"/>
      <c r="S30" s="3"/>
    </row>
    <row r="31" spans="1:19" ht="15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3"/>
      <c r="S31" s="3"/>
    </row>
    <row r="32" spans="1:19" ht="15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3"/>
      <c r="S32" s="3"/>
    </row>
    <row r="33" spans="2:19" ht="15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3"/>
      <c r="S33" s="3"/>
    </row>
    <row r="34" spans="2:19" ht="15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3"/>
      <c r="S34" s="3"/>
    </row>
    <row r="35" spans="2:19" ht="15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3"/>
      <c r="S35" s="3"/>
    </row>
    <row r="36" spans="2:19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</row>
    <row r="37" spans="2:19" x14ac:dyDescent="0.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</row>
    <row r="38" spans="2:19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</row>
    <row r="39" spans="2:19" x14ac:dyDescent="0.2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</row>
    <row r="40" spans="2:19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</row>
    <row r="41" spans="2:19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2:19" x14ac:dyDescent="0.2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2:19" x14ac:dyDescent="0.2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</sheetData>
  <mergeCells count="13">
    <mergeCell ref="C25:G25"/>
    <mergeCell ref="A6:A7"/>
    <mergeCell ref="B6:B7"/>
    <mergeCell ref="A9:A10"/>
    <mergeCell ref="B9:B10"/>
    <mergeCell ref="C19:G19"/>
    <mergeCell ref="C20:G20"/>
    <mergeCell ref="B12:B14"/>
    <mergeCell ref="C21:G21"/>
    <mergeCell ref="C22:G22"/>
    <mergeCell ref="B23:B24"/>
    <mergeCell ref="C23:G23"/>
    <mergeCell ref="C24:G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1"/>
  <sheetViews>
    <sheetView tabSelected="1" workbookViewId="0">
      <selection activeCell="D36" sqref="D36"/>
    </sheetView>
  </sheetViews>
  <sheetFormatPr defaultRowHeight="12.75" x14ac:dyDescent="0.2"/>
  <cols>
    <col min="2" max="2" width="26.7109375" customWidth="1"/>
    <col min="3" max="3" width="16.42578125" customWidth="1"/>
    <col min="4" max="4" width="15.140625" customWidth="1"/>
    <col min="5" max="5" width="10.140625" customWidth="1"/>
    <col min="6" max="6" width="20.7109375" customWidth="1"/>
    <col min="7" max="7" width="16" customWidth="1"/>
    <col min="11" max="11" width="10.42578125" customWidth="1"/>
    <col min="12" max="12" width="16.28515625" customWidth="1"/>
  </cols>
  <sheetData>
    <row r="2" spans="2:7" x14ac:dyDescent="0.2">
      <c r="B2" s="30" t="s">
        <v>60</v>
      </c>
      <c r="C2" s="31"/>
      <c r="D2" s="31"/>
      <c r="E2" s="31"/>
    </row>
    <row r="3" spans="2:7" x14ac:dyDescent="0.2">
      <c r="B3" s="30" t="s">
        <v>61</v>
      </c>
      <c r="C3" s="31"/>
      <c r="D3" s="31"/>
      <c r="E3" s="31"/>
    </row>
    <row r="5" spans="2:7" x14ac:dyDescent="0.2">
      <c r="B5" s="32" t="s">
        <v>39</v>
      </c>
    </row>
    <row r="7" spans="2:7" x14ac:dyDescent="0.2">
      <c r="B7" s="33" t="s">
        <v>62</v>
      </c>
    </row>
    <row r="9" spans="2:7" x14ac:dyDescent="0.2">
      <c r="B9" s="33" t="s">
        <v>40</v>
      </c>
      <c r="C9" s="33" t="s">
        <v>41</v>
      </c>
      <c r="D9" s="33" t="s">
        <v>42</v>
      </c>
      <c r="E9" s="33" t="s">
        <v>43</v>
      </c>
      <c r="F9" s="33" t="s">
        <v>44</v>
      </c>
      <c r="G9" s="33" t="s">
        <v>45</v>
      </c>
    </row>
    <row r="10" spans="2:7" ht="25.5" x14ac:dyDescent="0.2">
      <c r="B10" s="34" t="s">
        <v>46</v>
      </c>
      <c r="C10" s="35">
        <v>43087</v>
      </c>
      <c r="D10" t="s">
        <v>64</v>
      </c>
      <c r="E10" t="s">
        <v>65</v>
      </c>
      <c r="F10" t="s">
        <v>70</v>
      </c>
      <c r="G10" s="34"/>
    </row>
    <row r="12" spans="2:7" x14ac:dyDescent="0.2">
      <c r="B12" t="s">
        <v>63</v>
      </c>
      <c r="C12" s="35">
        <v>43087</v>
      </c>
      <c r="D12" t="s">
        <v>64</v>
      </c>
      <c r="E12" t="s">
        <v>65</v>
      </c>
      <c r="F12" t="s">
        <v>70</v>
      </c>
    </row>
    <row r="13" spans="2:7" x14ac:dyDescent="0.2">
      <c r="B13" t="s">
        <v>69</v>
      </c>
    </row>
    <row r="16" spans="2:7" x14ac:dyDescent="0.2">
      <c r="B16" s="33" t="s">
        <v>66</v>
      </c>
    </row>
    <row r="18" spans="2:13" x14ac:dyDescent="0.2">
      <c r="B18" s="33" t="s">
        <v>40</v>
      </c>
      <c r="C18" s="33" t="s">
        <v>41</v>
      </c>
      <c r="D18" s="33" t="s">
        <v>42</v>
      </c>
      <c r="E18" s="33" t="s">
        <v>43</v>
      </c>
      <c r="F18" s="33" t="s">
        <v>44</v>
      </c>
      <c r="G18" s="33" t="s">
        <v>45</v>
      </c>
    </row>
    <row r="19" spans="2:13" ht="25.5" x14ac:dyDescent="0.2">
      <c r="B19" s="34" t="s">
        <v>46</v>
      </c>
      <c r="C19" s="35">
        <v>43089</v>
      </c>
      <c r="D19" t="s">
        <v>67</v>
      </c>
      <c r="E19" t="s">
        <v>68</v>
      </c>
      <c r="F19" t="s">
        <v>47</v>
      </c>
      <c r="G19" s="34" t="s">
        <v>1</v>
      </c>
    </row>
    <row r="21" spans="2:13" x14ac:dyDescent="0.2">
      <c r="B21" t="s">
        <v>63</v>
      </c>
      <c r="C21" s="35">
        <v>43089</v>
      </c>
      <c r="D21" t="s">
        <v>67</v>
      </c>
      <c r="E21" t="s">
        <v>68</v>
      </c>
      <c r="F21" t="s">
        <v>47</v>
      </c>
      <c r="G21" s="34" t="s">
        <v>1</v>
      </c>
    </row>
    <row r="22" spans="2:13" x14ac:dyDescent="0.2">
      <c r="B22" t="s">
        <v>69</v>
      </c>
    </row>
    <row r="23" spans="2:13" x14ac:dyDescent="0.2">
      <c r="K23" t="s">
        <v>48</v>
      </c>
    </row>
    <row r="24" spans="2:13" x14ac:dyDescent="0.2">
      <c r="B24" s="32"/>
      <c r="K24" s="36" t="s">
        <v>49</v>
      </c>
      <c r="L24" s="36" t="s">
        <v>50</v>
      </c>
      <c r="M24" s="36" t="s">
        <v>51</v>
      </c>
    </row>
    <row r="25" spans="2:13" x14ac:dyDescent="0.2">
      <c r="B25" t="s">
        <v>58</v>
      </c>
      <c r="K25" t="s">
        <v>52</v>
      </c>
      <c r="L25" t="s">
        <v>53</v>
      </c>
      <c r="M25">
        <v>200</v>
      </c>
    </row>
    <row r="26" spans="2:13" x14ac:dyDescent="0.2">
      <c r="B26" t="s">
        <v>71</v>
      </c>
      <c r="K26" t="s">
        <v>12</v>
      </c>
      <c r="L26" t="s">
        <v>72</v>
      </c>
      <c r="M26">
        <f>60*3*2</f>
        <v>360</v>
      </c>
    </row>
    <row r="27" spans="2:13" x14ac:dyDescent="0.2">
      <c r="B27" s="33"/>
      <c r="K27" t="s">
        <v>54</v>
      </c>
      <c r="L27" t="s">
        <v>55</v>
      </c>
      <c r="M27">
        <f>30*2</f>
        <v>60</v>
      </c>
    </row>
    <row r="28" spans="2:13" x14ac:dyDescent="0.2">
      <c r="B28" s="33"/>
      <c r="K28" t="s">
        <v>56</v>
      </c>
      <c r="L28" t="s">
        <v>55</v>
      </c>
      <c r="M28">
        <v>250</v>
      </c>
    </row>
    <row r="29" spans="2:13" x14ac:dyDescent="0.2">
      <c r="B29" s="33"/>
    </row>
    <row r="30" spans="2:13" x14ac:dyDescent="0.2">
      <c r="B30" s="33"/>
      <c r="K30" t="s">
        <v>57</v>
      </c>
      <c r="M30">
        <v>110</v>
      </c>
    </row>
    <row r="31" spans="2:13" x14ac:dyDescent="0.2">
      <c r="M31">
        <f>SUM(M25:M30)</f>
        <v>980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 kali</vt:lpstr>
      <vt:lpstr>Trip 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2017-12-06T03:26:38Z</cp:lastPrinted>
  <dcterms:created xsi:type="dcterms:W3CDTF">2017-10-16T04:00:23Z</dcterms:created>
  <dcterms:modified xsi:type="dcterms:W3CDTF">2017-12-06T07:44:28Z</dcterms:modified>
</cp:coreProperties>
</file>