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4355" windowHeight="7680"/>
  </bookViews>
  <sheets>
    <sheet name="Sheet1 (5)" sheetId="7" r:id="rId1"/>
    <sheet name="EP1" sheetId="8" r:id="rId2"/>
    <sheet name="EP2" sheetId="9" r:id="rId3"/>
    <sheet name="EP3" sheetId="10" r:id="rId4"/>
    <sheet name="EP4" sheetId="11" r:id="rId5"/>
    <sheet name="EP5&amp;6" sheetId="13" r:id="rId6"/>
    <sheet name="EP7" sheetId="14" r:id="rId7"/>
    <sheet name="Sheet9" sheetId="15" r:id="rId8"/>
    <sheet name="Sheet10" sheetId="16" r:id="rId9"/>
  </sheets>
  <calcPr calcId="145621"/>
</workbook>
</file>

<file path=xl/calcChain.xml><?xml version="1.0" encoding="utf-8"?>
<calcChain xmlns="http://schemas.openxmlformats.org/spreadsheetml/2006/main">
  <c r="F14" i="7" l="1"/>
  <c r="J14" i="7" s="1"/>
  <c r="F13" i="7"/>
  <c r="J13" i="7" s="1"/>
  <c r="G28" i="7"/>
  <c r="J15" i="7" l="1"/>
  <c r="D21" i="16"/>
  <c r="I14" i="15"/>
  <c r="G21" i="16"/>
  <c r="G19" i="16"/>
  <c r="G18" i="16"/>
  <c r="G17" i="16"/>
  <c r="G16" i="16"/>
  <c r="G15" i="16"/>
  <c r="G14" i="16"/>
  <c r="G13" i="16"/>
  <c r="G9" i="16"/>
  <c r="G10" i="16"/>
  <c r="G11" i="16"/>
  <c r="G12" i="16"/>
  <c r="G8" i="16"/>
  <c r="G7" i="16"/>
  <c r="F36" i="9"/>
  <c r="J36" i="9" s="1"/>
  <c r="F35" i="9"/>
  <c r="J35" i="9" s="1"/>
  <c r="F34" i="9"/>
  <c r="J34" i="9" s="1"/>
  <c r="M39" i="7"/>
  <c r="H9" i="15"/>
  <c r="G9" i="15"/>
  <c r="C11" i="15"/>
  <c r="C10" i="15"/>
  <c r="C9" i="15"/>
  <c r="C8" i="15"/>
  <c r="C12" i="15" s="1"/>
  <c r="J33" i="14"/>
  <c r="F33" i="14"/>
  <c r="I32" i="14"/>
  <c r="F32" i="14"/>
  <c r="J32" i="14" s="1"/>
  <c r="F31" i="14"/>
  <c r="J31" i="14" s="1"/>
  <c r="J35" i="14" s="1"/>
  <c r="H11" i="15" s="1"/>
  <c r="G26" i="14"/>
  <c r="G25" i="14"/>
  <c r="G24" i="14"/>
  <c r="G19" i="14"/>
  <c r="G18" i="14"/>
  <c r="G17" i="14"/>
  <c r="G16" i="14"/>
  <c r="F11" i="14"/>
  <c r="J11" i="14" s="1"/>
  <c r="F10" i="14"/>
  <c r="J10" i="14" s="1"/>
  <c r="F9" i="14"/>
  <c r="J9" i="14" s="1"/>
  <c r="J10" i="13"/>
  <c r="J35" i="13"/>
  <c r="F35" i="13"/>
  <c r="F34" i="13"/>
  <c r="J34" i="13" s="1"/>
  <c r="I32" i="13"/>
  <c r="J33" i="13"/>
  <c r="F33" i="13"/>
  <c r="J32" i="13"/>
  <c r="F32" i="13"/>
  <c r="F31" i="13"/>
  <c r="J31" i="13" s="1"/>
  <c r="J37" i="13" s="1"/>
  <c r="G11" i="15" s="1"/>
  <c r="G26" i="13"/>
  <c r="G25" i="13"/>
  <c r="G24" i="13"/>
  <c r="G19" i="13"/>
  <c r="G18" i="13"/>
  <c r="G17" i="13"/>
  <c r="G16" i="13"/>
  <c r="F11" i="13"/>
  <c r="J11" i="13" s="1"/>
  <c r="F10" i="13"/>
  <c r="F9" i="13"/>
  <c r="J9" i="13" s="1"/>
  <c r="E24" i="11"/>
  <c r="G24" i="11" s="1"/>
  <c r="E24" i="10"/>
  <c r="G24" i="10" s="1"/>
  <c r="I33" i="11"/>
  <c r="F33" i="11"/>
  <c r="I32" i="11"/>
  <c r="F32" i="11"/>
  <c r="I31" i="11"/>
  <c r="F31" i="11"/>
  <c r="J31" i="11" s="1"/>
  <c r="E26" i="11"/>
  <c r="G26" i="11" s="1"/>
  <c r="E25" i="11"/>
  <c r="G25" i="11" s="1"/>
  <c r="G19" i="11"/>
  <c r="G18" i="11"/>
  <c r="G17" i="11"/>
  <c r="G16" i="11"/>
  <c r="F11" i="11"/>
  <c r="J11" i="11" s="1"/>
  <c r="F10" i="11"/>
  <c r="J10" i="11" s="1"/>
  <c r="F9" i="11"/>
  <c r="J9" i="11" s="1"/>
  <c r="I33" i="10"/>
  <c r="I32" i="10"/>
  <c r="J32" i="10" s="1"/>
  <c r="F33" i="10"/>
  <c r="F32" i="10"/>
  <c r="F31" i="10"/>
  <c r="E26" i="10"/>
  <c r="G26" i="10" s="1"/>
  <c r="G25" i="10"/>
  <c r="E25" i="10"/>
  <c r="G19" i="10"/>
  <c r="G18" i="10"/>
  <c r="G17" i="10"/>
  <c r="G16" i="10"/>
  <c r="F11" i="10"/>
  <c r="J11" i="10" s="1"/>
  <c r="J10" i="10"/>
  <c r="F10" i="10"/>
  <c r="F9" i="10"/>
  <c r="J9" i="10" s="1"/>
  <c r="E26" i="9"/>
  <c r="E24" i="9"/>
  <c r="G24" i="9" s="1"/>
  <c r="E25" i="9"/>
  <c r="G25" i="9" s="1"/>
  <c r="J33" i="9"/>
  <c r="J32" i="9"/>
  <c r="J31" i="9"/>
  <c r="F33" i="9"/>
  <c r="F32" i="9"/>
  <c r="F31" i="9"/>
  <c r="G26" i="9"/>
  <c r="G19" i="9"/>
  <c r="G18" i="9"/>
  <c r="G17" i="9"/>
  <c r="G16" i="9"/>
  <c r="F11" i="9"/>
  <c r="J11" i="9" s="1"/>
  <c r="F10" i="9"/>
  <c r="J10" i="9" s="1"/>
  <c r="F9" i="9"/>
  <c r="J9" i="9" s="1"/>
  <c r="G20" i="8"/>
  <c r="G19" i="8"/>
  <c r="F33" i="8"/>
  <c r="J33" i="8" s="1"/>
  <c r="F32" i="8"/>
  <c r="J32" i="8" s="1"/>
  <c r="F31" i="8"/>
  <c r="J31" i="8" s="1"/>
  <c r="G26" i="8"/>
  <c r="G25" i="8"/>
  <c r="G24" i="8"/>
  <c r="G18" i="8"/>
  <c r="G17" i="8"/>
  <c r="G16" i="8"/>
  <c r="F11" i="8"/>
  <c r="J11" i="8" s="1"/>
  <c r="F10" i="8"/>
  <c r="J10" i="8" s="1"/>
  <c r="F9" i="8"/>
  <c r="J9" i="8" s="1"/>
  <c r="J33" i="11" l="1"/>
  <c r="J32" i="11"/>
  <c r="G20" i="10"/>
  <c r="E9" i="15" s="1"/>
  <c r="J31" i="10"/>
  <c r="J35" i="10" s="1"/>
  <c r="E11" i="15" s="1"/>
  <c r="J33" i="10"/>
  <c r="G27" i="14"/>
  <c r="H10" i="15" s="1"/>
  <c r="G20" i="14"/>
  <c r="J13" i="14"/>
  <c r="G20" i="13"/>
  <c r="J13" i="13"/>
  <c r="G27" i="13"/>
  <c r="G10" i="15" s="1"/>
  <c r="G20" i="11"/>
  <c r="F9" i="15" s="1"/>
  <c r="G27" i="11"/>
  <c r="F10" i="15" s="1"/>
  <c r="J35" i="11"/>
  <c r="F11" i="15" s="1"/>
  <c r="J13" i="11"/>
  <c r="F8" i="15" s="1"/>
  <c r="J13" i="10"/>
  <c r="E8" i="15" s="1"/>
  <c r="G27" i="10"/>
  <c r="E10" i="15" s="1"/>
  <c r="G27" i="9"/>
  <c r="D10" i="15" s="1"/>
  <c r="G20" i="9"/>
  <c r="D9" i="15" s="1"/>
  <c r="J13" i="9"/>
  <c r="J38" i="9"/>
  <c r="D11" i="15" s="1"/>
  <c r="J35" i="8"/>
  <c r="G27" i="8"/>
  <c r="J39" i="8" s="1"/>
  <c r="J13" i="8"/>
  <c r="J59" i="7"/>
  <c r="L57" i="7"/>
  <c r="L53" i="7"/>
  <c r="L49" i="7"/>
  <c r="L47" i="7"/>
  <c r="L45" i="7"/>
  <c r="G27" i="7"/>
  <c r="G21" i="7"/>
  <c r="G20" i="7"/>
  <c r="G19" i="7"/>
  <c r="F9" i="7"/>
  <c r="J9" i="7" s="1"/>
  <c r="F8" i="7"/>
  <c r="J8" i="7" s="1"/>
  <c r="L59" i="7" l="1"/>
  <c r="J10" i="7"/>
  <c r="J30" i="7" s="1"/>
  <c r="G29" i="7"/>
  <c r="G22" i="7"/>
  <c r="I9" i="15"/>
  <c r="F12" i="15"/>
  <c r="E12" i="15"/>
  <c r="I11" i="15"/>
  <c r="J41" i="9"/>
  <c r="D8" i="15"/>
  <c r="D12" i="15" s="1"/>
  <c r="I10" i="15"/>
  <c r="G8" i="15"/>
  <c r="G12" i="15" s="1"/>
  <c r="J39" i="13"/>
  <c r="H8" i="15"/>
  <c r="J37" i="14"/>
  <c r="J37" i="11"/>
  <c r="J37" i="10"/>
  <c r="J37" i="7" l="1"/>
  <c r="I8" i="15"/>
  <c r="I12" i="15" s="1"/>
  <c r="I16" i="15" s="1"/>
  <c r="H12" i="15"/>
  <c r="K37" i="7" l="1"/>
  <c r="J39" i="7"/>
  <c r="J34" i="7"/>
  <c r="J35" i="7" s="1"/>
  <c r="J16" i="15"/>
  <c r="I21" i="15"/>
  <c r="J21" i="15" s="1"/>
</calcChain>
</file>

<file path=xl/sharedStrings.xml><?xml version="1.0" encoding="utf-8"?>
<sst xmlns="http://schemas.openxmlformats.org/spreadsheetml/2006/main" count="349" uniqueCount="56">
  <si>
    <t>Costing</t>
  </si>
  <si>
    <t>Man Power</t>
  </si>
  <si>
    <t>Manager</t>
  </si>
  <si>
    <t>Senior</t>
  </si>
  <si>
    <t>Based</t>
  </si>
  <si>
    <t>Per hour</t>
  </si>
  <si>
    <t>Margin</t>
  </si>
  <si>
    <t>Total</t>
  </si>
  <si>
    <t>Travelling &amp; Transport</t>
  </si>
  <si>
    <t>Description</t>
  </si>
  <si>
    <t>Petrol</t>
  </si>
  <si>
    <t>Toll</t>
  </si>
  <si>
    <t>Parking</t>
  </si>
  <si>
    <t>Days</t>
  </si>
  <si>
    <t>Allowance</t>
  </si>
  <si>
    <t>Actual Cost</t>
  </si>
  <si>
    <t>Total Hour</t>
  </si>
  <si>
    <t>Perhour per person</t>
  </si>
  <si>
    <t>Perhour for 2 persons</t>
  </si>
  <si>
    <t>Junior</t>
  </si>
  <si>
    <t>Day</t>
  </si>
  <si>
    <t>Hours</t>
  </si>
  <si>
    <t>Astro - Vallavar</t>
  </si>
  <si>
    <t xml:space="preserve">4th November </t>
  </si>
  <si>
    <t>10pg-2ptg</t>
  </si>
  <si>
    <t xml:space="preserve">18,19,20 November  </t>
  </si>
  <si>
    <t>8pg - 8 mlm</t>
  </si>
  <si>
    <t xml:space="preserve">22,23,24,25 November  </t>
  </si>
  <si>
    <t>Travel</t>
  </si>
  <si>
    <t>14,15,17,18 December</t>
  </si>
  <si>
    <t>21,22,23 December 2017</t>
  </si>
  <si>
    <t>Hour</t>
  </si>
  <si>
    <t>Rest</t>
  </si>
  <si>
    <t>Total Actual Cost</t>
  </si>
  <si>
    <t>Overtime</t>
  </si>
  <si>
    <t>Travelling, Transport &amp; Printing</t>
  </si>
  <si>
    <t>Printing</t>
  </si>
  <si>
    <t>Episode 2- Kem Bina Semangat Kuala Kubu Bahru ( 19&amp;20/11/2017)</t>
  </si>
  <si>
    <t>Episode 1 - Putrajaya (18/11/2017)</t>
  </si>
  <si>
    <t>Episode 3- Kem Bina Semangat Kuala Kubu Bahru ( 6&amp;7/11/2017)</t>
  </si>
  <si>
    <t>Episode 4- Jln Tun Razak &amp; Seremban ( 8&amp;9/12/2017)</t>
  </si>
  <si>
    <t>Episode 5&amp;6- Pineng ( 13,14,15,16,17,18,19/12/2017)</t>
  </si>
  <si>
    <t>Episode7- KL ( 21,22,23/12/2017)</t>
  </si>
  <si>
    <t>5&amp;6</t>
  </si>
  <si>
    <t>Episodes</t>
  </si>
  <si>
    <t>Travelling&amp;Printing</t>
  </si>
  <si>
    <t>Summary of Cost For Total Episodes</t>
  </si>
  <si>
    <t>Addtitional Hour</t>
  </si>
  <si>
    <t>Person</t>
  </si>
  <si>
    <t>RM</t>
  </si>
  <si>
    <t>8.00pm-10.00pm</t>
  </si>
  <si>
    <t>8.00pm-01.00am</t>
  </si>
  <si>
    <t>(-Minus) Claim Extra Hour to Astro</t>
  </si>
  <si>
    <t>Audit Fee</t>
  </si>
  <si>
    <t>Profit</t>
  </si>
  <si>
    <t>Astro - Tahfiz Muda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</si>
</sst>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3" fontId="0" fillId="0" borderId="0" xfId="1" applyFont="1"/>
    <xf numFmtId="43" fontId="2" fillId="0" borderId="0" xfId="1" applyFont="1"/>
    <xf numFmtId="0" fontId="2" fillId="0" borderId="0" xfId="0" applyFont="1" applyBorder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Alignment="1">
      <alignment wrapText="1"/>
    </xf>
    <xf numFmtId="43" fontId="0" fillId="0" borderId="3" xfId="1" applyFont="1" applyBorder="1"/>
    <xf numFmtId="43" fontId="0" fillId="0" borderId="0" xfId="1" applyFont="1" applyBorder="1"/>
    <xf numFmtId="16" fontId="0" fillId="0" borderId="0" xfId="1" applyNumberFormat="1" applyFont="1"/>
    <xf numFmtId="14" fontId="0" fillId="0" borderId="0" xfId="1" applyNumberFormat="1" applyFont="1"/>
    <xf numFmtId="43" fontId="0" fillId="0" borderId="0" xfId="0" applyNumberFormat="1"/>
    <xf numFmtId="0" fontId="0" fillId="0" borderId="1" xfId="0" applyBorder="1"/>
    <xf numFmtId="43" fontId="0" fillId="0" borderId="2" xfId="0" applyNumberFormat="1" applyBorder="1"/>
    <xf numFmtId="0" fontId="3" fillId="0" borderId="0" xfId="0" applyFont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43" fontId="0" fillId="0" borderId="4" xfId="1" applyFont="1" applyBorder="1"/>
    <xf numFmtId="43" fontId="3" fillId="0" borderId="4" xfId="1" applyFont="1" applyBorder="1"/>
    <xf numFmtId="0" fontId="4" fillId="0" borderId="0" xfId="0" applyFont="1"/>
    <xf numFmtId="14" fontId="0" fillId="0" borderId="0" xfId="0" applyNumberFormat="1"/>
    <xf numFmtId="43" fontId="3" fillId="0" borderId="0" xfId="0" applyNumberFormat="1" applyFont="1"/>
    <xf numFmtId="43" fontId="3" fillId="0" borderId="5" xfId="0" applyNumberFormat="1" applyFont="1" applyBorder="1"/>
    <xf numFmtId="9" fontId="0" fillId="0" borderId="0" xfId="2" applyFont="1"/>
    <xf numFmtId="0" fontId="3" fillId="0" borderId="4" xfId="0" applyFont="1" applyBorder="1" applyAlignment="1">
      <alignment horizontal="center"/>
    </xf>
    <xf numFmtId="0" fontId="4" fillId="0" borderId="0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59"/>
  <sheetViews>
    <sheetView tabSelected="1" zoomScaleNormal="100" workbookViewId="0">
      <selection activeCell="N11" sqref="N11"/>
    </sheetView>
  </sheetViews>
  <sheetFormatPr defaultRowHeight="15" x14ac:dyDescent="0.25"/>
  <cols>
    <col min="1" max="1" width="3.140625" customWidth="1"/>
    <col min="2" max="2" width="7" customWidth="1"/>
    <col min="3" max="3" width="5" customWidth="1"/>
    <col min="4" max="4" width="11.140625" bestFit="1" customWidth="1"/>
    <col min="5" max="5" width="11.28515625" style="2" customWidth="1"/>
    <col min="6" max="6" width="9.140625" style="2"/>
    <col min="7" max="7" width="9.5703125" style="2" bestFit="1" customWidth="1"/>
    <col min="8" max="9" width="11.5703125" style="2" customWidth="1"/>
    <col min="10" max="10" width="10.5703125" style="2" bestFit="1" customWidth="1"/>
    <col min="11" max="12" width="9.140625" style="2"/>
    <col min="13" max="13" width="10.5703125" bestFit="1" customWidth="1"/>
  </cols>
  <sheetData>
    <row r="2" spans="3:13" x14ac:dyDescent="0.25">
      <c r="C2" s="26" t="s">
        <v>55</v>
      </c>
    </row>
    <row r="3" spans="3:13" x14ac:dyDescent="0.25">
      <c r="C3" s="26"/>
    </row>
    <row r="4" spans="3:13" x14ac:dyDescent="0.25">
      <c r="C4" s="26" t="s">
        <v>0</v>
      </c>
    </row>
    <row r="6" spans="3:13" x14ac:dyDescent="0.25">
      <c r="C6" s="1" t="s">
        <v>1</v>
      </c>
    </row>
    <row r="7" spans="3:13" x14ac:dyDescent="0.25">
      <c r="D7" t="s">
        <v>9</v>
      </c>
      <c r="E7" s="2" t="s">
        <v>4</v>
      </c>
      <c r="F7" s="2" t="s">
        <v>5</v>
      </c>
      <c r="G7" s="2" t="s">
        <v>6</v>
      </c>
      <c r="H7" s="2" t="s">
        <v>20</v>
      </c>
      <c r="I7" s="2" t="s">
        <v>21</v>
      </c>
      <c r="J7" s="2" t="s">
        <v>7</v>
      </c>
    </row>
    <row r="8" spans="3:13" x14ac:dyDescent="0.25">
      <c r="C8">
        <v>1</v>
      </c>
      <c r="D8" t="s">
        <v>2</v>
      </c>
      <c r="E8" s="2">
        <v>5600</v>
      </c>
      <c r="F8" s="2">
        <f>E8/26/8</f>
        <v>26.923076923076923</v>
      </c>
      <c r="G8" s="2">
        <v>1</v>
      </c>
      <c r="H8" s="2">
        <v>3</v>
      </c>
      <c r="I8" s="2">
        <v>5</v>
      </c>
      <c r="J8" s="2">
        <f>F8*G8*H8*I8</f>
        <v>403.84615384615387</v>
      </c>
      <c r="M8" s="2"/>
    </row>
    <row r="9" spans="3:13" x14ac:dyDescent="0.25">
      <c r="C9">
        <v>2</v>
      </c>
      <c r="D9" t="s">
        <v>3</v>
      </c>
      <c r="E9" s="2">
        <v>3500</v>
      </c>
      <c r="F9" s="2">
        <f t="shared" ref="F9" si="0">E9/26/8</f>
        <v>16.826923076923077</v>
      </c>
      <c r="G9" s="2">
        <v>1</v>
      </c>
      <c r="H9" s="2">
        <v>3</v>
      </c>
      <c r="I9" s="2">
        <v>5</v>
      </c>
      <c r="J9" s="5">
        <f>F9*G9*H9*I9</f>
        <v>252.40384615384613</v>
      </c>
      <c r="M9" s="2"/>
    </row>
    <row r="10" spans="3:13" x14ac:dyDescent="0.25">
      <c r="J10" s="2">
        <f>SUM(J8:J9)</f>
        <v>656.25</v>
      </c>
      <c r="M10" s="2"/>
    </row>
    <row r="11" spans="3:13" x14ac:dyDescent="0.25">
      <c r="M11" s="2"/>
    </row>
    <row r="12" spans="3:13" x14ac:dyDescent="0.25">
      <c r="D12" t="s">
        <v>9</v>
      </c>
      <c r="E12" s="2" t="s">
        <v>4</v>
      </c>
      <c r="F12" s="2" t="s">
        <v>5</v>
      </c>
      <c r="G12" s="2" t="s">
        <v>6</v>
      </c>
      <c r="H12" s="2" t="s">
        <v>20</v>
      </c>
      <c r="I12" s="2" t="s">
        <v>21</v>
      </c>
      <c r="J12" s="2" t="s">
        <v>7</v>
      </c>
      <c r="M12" s="2"/>
    </row>
    <row r="13" spans="3:13" x14ac:dyDescent="0.25">
      <c r="C13">
        <v>1</v>
      </c>
      <c r="D13" t="s">
        <v>2</v>
      </c>
      <c r="E13" s="2">
        <v>5600</v>
      </c>
      <c r="F13" s="2">
        <f>E13/26/8</f>
        <v>26.923076923076923</v>
      </c>
      <c r="G13" s="2">
        <v>1</v>
      </c>
      <c r="H13" s="2">
        <v>2</v>
      </c>
      <c r="I13" s="2">
        <v>8</v>
      </c>
      <c r="J13" s="2">
        <f>F13*G13*H13*I13</f>
        <v>430.76923076923077</v>
      </c>
      <c r="M13" s="2"/>
    </row>
    <row r="14" spans="3:13" x14ac:dyDescent="0.25">
      <c r="C14">
        <v>2</v>
      </c>
      <c r="D14" t="s">
        <v>3</v>
      </c>
      <c r="E14" s="2">
        <v>3500</v>
      </c>
      <c r="F14" s="2">
        <f t="shared" ref="F14" si="1">E14/26/8</f>
        <v>16.826923076923077</v>
      </c>
      <c r="G14" s="2">
        <v>1</v>
      </c>
      <c r="H14" s="2">
        <v>2</v>
      </c>
      <c r="I14" s="2">
        <v>8</v>
      </c>
      <c r="J14" s="5">
        <f>F14*G14*H14*I14</f>
        <v>269.23076923076923</v>
      </c>
      <c r="M14" s="2"/>
    </row>
    <row r="15" spans="3:13" x14ac:dyDescent="0.25">
      <c r="J15" s="2">
        <f>SUM(J13:J14)</f>
        <v>700</v>
      </c>
      <c r="M15" s="2"/>
    </row>
    <row r="16" spans="3:13" x14ac:dyDescent="0.25">
      <c r="M16" s="2"/>
    </row>
    <row r="17" spans="3:13" x14ac:dyDescent="0.25">
      <c r="C17" s="26" t="s">
        <v>8</v>
      </c>
      <c r="D17" s="1"/>
      <c r="E17" s="3"/>
      <c r="M17" s="2"/>
    </row>
    <row r="18" spans="3:13" x14ac:dyDescent="0.25">
      <c r="D18" t="s">
        <v>9</v>
      </c>
      <c r="E18" s="2" t="s">
        <v>4</v>
      </c>
      <c r="F18" s="2" t="s">
        <v>13</v>
      </c>
      <c r="G18" s="2" t="s">
        <v>7</v>
      </c>
      <c r="M18" s="2"/>
    </row>
    <row r="19" spans="3:13" x14ac:dyDescent="0.25">
      <c r="D19" t="s">
        <v>10</v>
      </c>
      <c r="E19" s="2">
        <v>60</v>
      </c>
      <c r="F19" s="2">
        <v>5</v>
      </c>
      <c r="G19" s="2">
        <f>E19*F19</f>
        <v>300</v>
      </c>
      <c r="M19" s="2"/>
    </row>
    <row r="20" spans="3:13" x14ac:dyDescent="0.25">
      <c r="D20" t="s">
        <v>11</v>
      </c>
      <c r="E20" s="2">
        <v>10</v>
      </c>
      <c r="F20" s="2">
        <v>5</v>
      </c>
      <c r="G20" s="2">
        <f>E20*F20</f>
        <v>50</v>
      </c>
      <c r="M20" s="2"/>
    </row>
    <row r="21" spans="3:13" x14ac:dyDescent="0.25">
      <c r="D21" t="s">
        <v>12</v>
      </c>
      <c r="E21" s="2">
        <v>10</v>
      </c>
      <c r="F21" s="2">
        <v>5</v>
      </c>
      <c r="G21" s="5">
        <f>E21*F21</f>
        <v>50</v>
      </c>
      <c r="M21" s="2"/>
    </row>
    <row r="22" spans="3:13" x14ac:dyDescent="0.25">
      <c r="G22" s="2">
        <f>SUM(G19:G21)</f>
        <v>400</v>
      </c>
      <c r="M22" s="2"/>
    </row>
    <row r="23" spans="3:13" x14ac:dyDescent="0.25">
      <c r="M23" s="2"/>
    </row>
    <row r="24" spans="3:13" x14ac:dyDescent="0.25">
      <c r="M24" s="2"/>
    </row>
    <row r="25" spans="3:13" x14ac:dyDescent="0.25">
      <c r="C25" s="26" t="s">
        <v>14</v>
      </c>
      <c r="M25" s="2"/>
    </row>
    <row r="26" spans="3:13" x14ac:dyDescent="0.25">
      <c r="D26" t="s">
        <v>9</v>
      </c>
      <c r="E26" s="2" t="s">
        <v>4</v>
      </c>
      <c r="F26" s="2" t="s">
        <v>13</v>
      </c>
      <c r="G26" s="2" t="s">
        <v>7</v>
      </c>
      <c r="M26" s="2"/>
    </row>
    <row r="27" spans="3:13" x14ac:dyDescent="0.25">
      <c r="C27">
        <v>1</v>
      </c>
      <c r="D27" t="s">
        <v>2</v>
      </c>
      <c r="E27" s="2">
        <v>30</v>
      </c>
      <c r="F27" s="2">
        <v>5</v>
      </c>
      <c r="G27" s="2">
        <f>E27*F27</f>
        <v>150</v>
      </c>
      <c r="M27" s="2"/>
    </row>
    <row r="28" spans="3:13" x14ac:dyDescent="0.25">
      <c r="C28">
        <v>2</v>
      </c>
      <c r="D28" t="s">
        <v>19</v>
      </c>
      <c r="E28" s="2">
        <v>30</v>
      </c>
      <c r="F28" s="2">
        <v>5</v>
      </c>
      <c r="G28" s="9">
        <f t="shared" ref="G28" si="2">E28*F28</f>
        <v>150</v>
      </c>
      <c r="M28" s="2"/>
    </row>
    <row r="29" spans="3:13" x14ac:dyDescent="0.25">
      <c r="G29" s="8">
        <f>SUM(G27:G28)</f>
        <v>300</v>
      </c>
      <c r="M29" s="2"/>
    </row>
    <row r="30" spans="3:13" s="2" customFormat="1" ht="15.75" thickBot="1" x14ac:dyDescent="0.3">
      <c r="C30"/>
      <c r="D30"/>
      <c r="J30" s="6">
        <f>J10+J15+G22+G29</f>
        <v>2056.25</v>
      </c>
      <c r="M30" s="2">
        <v>22000</v>
      </c>
    </row>
    <row r="31" spans="3:13" s="2" customFormat="1" ht="15.75" thickTop="1" x14ac:dyDescent="0.25">
      <c r="C31"/>
      <c r="D31"/>
    </row>
    <row r="32" spans="3:13" s="2" customFormat="1" x14ac:dyDescent="0.25">
      <c r="C32"/>
      <c r="D32"/>
      <c r="I32" s="2" t="s">
        <v>16</v>
      </c>
      <c r="J32" s="2">
        <v>50</v>
      </c>
    </row>
    <row r="33" spans="3:13" x14ac:dyDescent="0.25">
      <c r="M33" s="2"/>
    </row>
    <row r="34" spans="3:13" s="2" customFormat="1" ht="30" x14ac:dyDescent="0.25">
      <c r="C34"/>
      <c r="D34"/>
      <c r="I34" s="7" t="s">
        <v>18</v>
      </c>
      <c r="J34" s="2">
        <f>J30/J32</f>
        <v>41.125</v>
      </c>
    </row>
    <row r="35" spans="3:13" s="2" customFormat="1" ht="30" x14ac:dyDescent="0.25">
      <c r="C35"/>
      <c r="D35"/>
      <c r="I35" s="7" t="s">
        <v>17</v>
      </c>
      <c r="J35" s="2">
        <f>J34/2</f>
        <v>20.5625</v>
      </c>
    </row>
    <row r="36" spans="3:13" x14ac:dyDescent="0.25">
      <c r="M36" s="2"/>
    </row>
    <row r="37" spans="3:13" s="2" customFormat="1" x14ac:dyDescent="0.25">
      <c r="C37"/>
      <c r="D37"/>
      <c r="I37" s="2" t="s">
        <v>6</v>
      </c>
      <c r="J37" s="2">
        <f>(J10)/3*2</f>
        <v>437.5</v>
      </c>
      <c r="K37" s="2">
        <f>J37/J30</f>
        <v>0.21276595744680851</v>
      </c>
      <c r="M37" s="2">
        <v>15384</v>
      </c>
    </row>
    <row r="38" spans="3:13" x14ac:dyDescent="0.25">
      <c r="M38" s="2"/>
    </row>
    <row r="39" spans="3:13" s="2" customFormat="1" x14ac:dyDescent="0.25">
      <c r="C39"/>
      <c r="D39"/>
      <c r="I39" s="2" t="s">
        <v>15</v>
      </c>
      <c r="J39" s="2">
        <f>J30-J37</f>
        <v>1618.75</v>
      </c>
      <c r="M39" s="2">
        <f>M30-M37</f>
        <v>6616</v>
      </c>
    </row>
    <row r="44" spans="3:13" x14ac:dyDescent="0.25">
      <c r="I44" s="2" t="s">
        <v>31</v>
      </c>
      <c r="J44" s="2" t="s">
        <v>13</v>
      </c>
    </row>
    <row r="45" spans="3:13" x14ac:dyDescent="0.25">
      <c r="E45" s="2" t="s">
        <v>23</v>
      </c>
      <c r="H45" s="10" t="s">
        <v>24</v>
      </c>
      <c r="I45" s="2">
        <v>4</v>
      </c>
      <c r="J45" s="2">
        <v>1</v>
      </c>
      <c r="L45" s="2">
        <f>I45*J45</f>
        <v>4</v>
      </c>
    </row>
    <row r="47" spans="3:13" x14ac:dyDescent="0.25">
      <c r="E47" s="2" t="s">
        <v>25</v>
      </c>
      <c r="H47" s="2" t="s">
        <v>26</v>
      </c>
      <c r="I47" s="2">
        <v>12</v>
      </c>
      <c r="J47" s="2">
        <v>3</v>
      </c>
      <c r="L47" s="2">
        <f>I47*J47</f>
        <v>36</v>
      </c>
    </row>
    <row r="49" spans="5:12" x14ac:dyDescent="0.25">
      <c r="E49" s="2" t="s">
        <v>27</v>
      </c>
      <c r="H49" s="2" t="s">
        <v>26</v>
      </c>
      <c r="I49" s="2">
        <v>12</v>
      </c>
      <c r="J49" s="2">
        <v>4</v>
      </c>
      <c r="L49" s="2">
        <f>I49*J49</f>
        <v>48</v>
      </c>
    </row>
    <row r="52" spans="5:12" x14ac:dyDescent="0.25">
      <c r="E52" s="11">
        <v>43082</v>
      </c>
      <c r="F52" s="2" t="s">
        <v>28</v>
      </c>
      <c r="J52" s="2">
        <v>1</v>
      </c>
    </row>
    <row r="53" spans="5:12" x14ac:dyDescent="0.25">
      <c r="E53" s="2" t="s">
        <v>29</v>
      </c>
      <c r="H53" s="2" t="s">
        <v>26</v>
      </c>
      <c r="I53" s="2">
        <v>12</v>
      </c>
      <c r="J53" s="2">
        <v>4</v>
      </c>
      <c r="L53" s="2">
        <f>I53*J53</f>
        <v>48</v>
      </c>
    </row>
    <row r="54" spans="5:12" x14ac:dyDescent="0.25">
      <c r="E54" s="11">
        <v>43085</v>
      </c>
      <c r="F54" s="2" t="s">
        <v>32</v>
      </c>
      <c r="J54" s="2">
        <v>1</v>
      </c>
    </row>
    <row r="55" spans="5:12" x14ac:dyDescent="0.25">
      <c r="E55" s="11">
        <v>43088</v>
      </c>
      <c r="F55" s="2" t="s">
        <v>28</v>
      </c>
      <c r="J55" s="2">
        <v>1</v>
      </c>
    </row>
    <row r="57" spans="5:12" x14ac:dyDescent="0.25">
      <c r="E57" s="2" t="s">
        <v>30</v>
      </c>
      <c r="H57" s="2" t="s">
        <v>26</v>
      </c>
      <c r="I57" s="2">
        <v>12</v>
      </c>
      <c r="J57" s="2">
        <v>3</v>
      </c>
      <c r="L57" s="2">
        <f>I57*J57</f>
        <v>36</v>
      </c>
    </row>
    <row r="59" spans="5:12" x14ac:dyDescent="0.25">
      <c r="J59" s="2">
        <f>SUM(J45:J58)</f>
        <v>18</v>
      </c>
      <c r="L59" s="2">
        <f>SUM(L45:L58)</f>
        <v>172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40"/>
  <sheetViews>
    <sheetView topLeftCell="A4" workbookViewId="0">
      <selection activeCell="K25" sqref="K25"/>
    </sheetView>
  </sheetViews>
  <sheetFormatPr defaultRowHeight="15" x14ac:dyDescent="0.25"/>
  <cols>
    <col min="4" max="4" width="11.28515625" customWidth="1"/>
    <col min="5" max="5" width="9.5703125" bestFit="1" customWidth="1"/>
    <col min="7" max="7" width="9.5703125" bestFit="1" customWidth="1"/>
    <col min="8" max="8" width="7" bestFit="1" customWidth="1"/>
    <col min="10" max="10" width="10.5703125" bestFit="1" customWidth="1"/>
  </cols>
  <sheetData>
    <row r="3" spans="3:10" x14ac:dyDescent="0.25">
      <c r="C3" s="4" t="s">
        <v>22</v>
      </c>
      <c r="E3" s="2"/>
      <c r="F3" s="2"/>
      <c r="G3" s="2"/>
      <c r="H3" s="2"/>
      <c r="I3" s="2"/>
      <c r="J3" s="2"/>
    </row>
    <row r="4" spans="3:10" x14ac:dyDescent="0.25">
      <c r="C4" s="4" t="s">
        <v>38</v>
      </c>
      <c r="E4" s="2"/>
      <c r="F4" s="2"/>
      <c r="G4" s="2"/>
      <c r="H4" s="2"/>
      <c r="I4" s="2"/>
      <c r="J4" s="2"/>
    </row>
    <row r="5" spans="3:10" x14ac:dyDescent="0.25">
      <c r="C5" s="4" t="s">
        <v>0</v>
      </c>
      <c r="E5" s="2"/>
      <c r="F5" s="2"/>
      <c r="G5" s="2"/>
      <c r="H5" s="2"/>
      <c r="I5" s="2"/>
      <c r="J5" s="2"/>
    </row>
    <row r="6" spans="3:10" x14ac:dyDescent="0.25">
      <c r="E6" s="2"/>
      <c r="F6" s="2"/>
      <c r="G6" s="2"/>
      <c r="H6" s="2"/>
      <c r="I6" s="2"/>
      <c r="J6" s="2"/>
    </row>
    <row r="7" spans="3:10" x14ac:dyDescent="0.25">
      <c r="C7" s="1" t="s">
        <v>1</v>
      </c>
      <c r="E7" s="2"/>
      <c r="F7" s="2"/>
      <c r="G7" s="2"/>
      <c r="H7" s="2"/>
      <c r="I7" s="2"/>
      <c r="J7" s="2"/>
    </row>
    <row r="8" spans="3:10" x14ac:dyDescent="0.25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25">
      <c r="C9">
        <v>1</v>
      </c>
      <c r="D9" t="s">
        <v>2</v>
      </c>
      <c r="E9" s="2">
        <v>0</v>
      </c>
      <c r="F9" s="2">
        <f>E9/26/8</f>
        <v>0</v>
      </c>
      <c r="G9" s="2">
        <v>3</v>
      </c>
      <c r="H9" s="2">
        <v>5</v>
      </c>
      <c r="I9" s="2">
        <v>5</v>
      </c>
      <c r="J9" s="2">
        <f>F9*G9*H9*I9</f>
        <v>0</v>
      </c>
    </row>
    <row r="10" spans="3:10" x14ac:dyDescent="0.25">
      <c r="C10">
        <v>2</v>
      </c>
      <c r="D10" t="s">
        <v>19</v>
      </c>
      <c r="E10" s="2">
        <v>2800</v>
      </c>
      <c r="F10" s="2">
        <f t="shared" ref="F10:F11" si="0">E10/26/8</f>
        <v>13.461538461538462</v>
      </c>
      <c r="G10" s="2">
        <v>1</v>
      </c>
      <c r="H10" s="2">
        <v>1</v>
      </c>
      <c r="I10" s="2">
        <v>8</v>
      </c>
      <c r="J10" s="9">
        <f>F10*G10*H10*I10</f>
        <v>107.69230769230769</v>
      </c>
    </row>
    <row r="11" spans="3:10" x14ac:dyDescent="0.25">
      <c r="C11">
        <v>3</v>
      </c>
      <c r="D11" t="s">
        <v>19</v>
      </c>
      <c r="E11" s="2">
        <v>2800</v>
      </c>
      <c r="F11" s="2">
        <f t="shared" si="0"/>
        <v>13.461538461538462</v>
      </c>
      <c r="G11" s="2">
        <v>1</v>
      </c>
      <c r="H11" s="2">
        <v>1</v>
      </c>
      <c r="I11" s="2">
        <v>8</v>
      </c>
      <c r="J11" s="5">
        <f>F11*G11*H11*I11</f>
        <v>107.69230769230769</v>
      </c>
    </row>
    <row r="12" spans="3:10" x14ac:dyDescent="0.25">
      <c r="E12" s="2"/>
      <c r="F12" s="2"/>
      <c r="G12" s="2"/>
      <c r="H12" s="2"/>
      <c r="I12" s="2"/>
      <c r="J12" s="9"/>
    </row>
    <row r="13" spans="3:10" x14ac:dyDescent="0.25">
      <c r="E13" s="2"/>
      <c r="F13" s="2"/>
      <c r="G13" s="2"/>
      <c r="H13" s="2"/>
      <c r="I13" s="2"/>
      <c r="J13" s="2">
        <f>SUM(J9:J11)</f>
        <v>215.38461538461539</v>
      </c>
    </row>
    <row r="14" spans="3:10" x14ac:dyDescent="0.25">
      <c r="C14" s="4" t="s">
        <v>35</v>
      </c>
      <c r="D14" s="1"/>
      <c r="E14" s="3"/>
      <c r="F14" s="2"/>
      <c r="G14" s="2"/>
      <c r="H14" s="2"/>
      <c r="I14" s="2"/>
      <c r="J14" s="2"/>
    </row>
    <row r="15" spans="3:10" x14ac:dyDescent="0.25">
      <c r="D15" t="s">
        <v>9</v>
      </c>
      <c r="E15" s="2" t="s">
        <v>4</v>
      </c>
      <c r="F15" s="2" t="s">
        <v>13</v>
      </c>
      <c r="G15" s="2" t="s">
        <v>7</v>
      </c>
      <c r="H15" s="2"/>
      <c r="I15" s="2"/>
      <c r="J15" s="2"/>
    </row>
    <row r="16" spans="3:10" x14ac:dyDescent="0.25">
      <c r="D16" t="s">
        <v>10</v>
      </c>
      <c r="E16" s="2">
        <v>60</v>
      </c>
      <c r="F16" s="2">
        <v>1</v>
      </c>
      <c r="G16" s="2">
        <f>E16*F16</f>
        <v>60</v>
      </c>
      <c r="H16" s="2"/>
      <c r="I16" s="2"/>
      <c r="J16" s="2"/>
    </row>
    <row r="17" spans="3:10" x14ac:dyDescent="0.25">
      <c r="D17" t="s">
        <v>11</v>
      </c>
      <c r="E17" s="2">
        <v>23</v>
      </c>
      <c r="F17" s="2">
        <v>1</v>
      </c>
      <c r="G17" s="2">
        <f>E17*F17</f>
        <v>23</v>
      </c>
      <c r="H17" s="2"/>
      <c r="I17" s="2"/>
      <c r="J17" s="2"/>
    </row>
    <row r="18" spans="3:10" x14ac:dyDescent="0.25">
      <c r="D18" t="s">
        <v>12</v>
      </c>
      <c r="E18" s="2">
        <v>0</v>
      </c>
      <c r="F18" s="2">
        <v>1</v>
      </c>
      <c r="G18" s="9">
        <f>E18*F18</f>
        <v>0</v>
      </c>
      <c r="H18" s="2"/>
      <c r="I18" s="2"/>
      <c r="J18" s="2"/>
    </row>
    <row r="19" spans="3:10" x14ac:dyDescent="0.25">
      <c r="D19" t="s">
        <v>36</v>
      </c>
      <c r="E19" s="2">
        <v>30</v>
      </c>
      <c r="F19" s="2">
        <v>1</v>
      </c>
      <c r="G19" s="5">
        <f>E19*F19</f>
        <v>30</v>
      </c>
      <c r="H19" s="2"/>
      <c r="I19" s="2"/>
      <c r="J19" s="2"/>
    </row>
    <row r="20" spans="3:10" x14ac:dyDescent="0.25">
      <c r="E20" s="2"/>
      <c r="F20" s="2"/>
      <c r="G20" s="2">
        <f>SUM(G16:G19)</f>
        <v>113</v>
      </c>
      <c r="H20" s="2"/>
      <c r="I20" s="2"/>
      <c r="J20" s="2"/>
    </row>
    <row r="21" spans="3:10" x14ac:dyDescent="0.25">
      <c r="E21" s="2"/>
      <c r="F21" s="2"/>
      <c r="G21" s="2"/>
      <c r="H21" s="2"/>
      <c r="I21" s="2"/>
      <c r="J21" s="2"/>
    </row>
    <row r="22" spans="3:10" x14ac:dyDescent="0.25">
      <c r="C22" s="4" t="s">
        <v>14</v>
      </c>
      <c r="E22" s="2"/>
      <c r="F22" s="2"/>
      <c r="G22" s="2"/>
      <c r="H22" s="2"/>
      <c r="I22" s="2"/>
      <c r="J22" s="2"/>
    </row>
    <row r="23" spans="3:10" x14ac:dyDescent="0.25">
      <c r="D23" t="s">
        <v>9</v>
      </c>
      <c r="E23" s="2" t="s">
        <v>4</v>
      </c>
      <c r="F23" s="2" t="s">
        <v>13</v>
      </c>
      <c r="G23" s="2" t="s">
        <v>7</v>
      </c>
      <c r="H23" s="2"/>
      <c r="I23" s="2"/>
      <c r="J23" s="2"/>
    </row>
    <row r="24" spans="3:10" x14ac:dyDescent="0.25">
      <c r="C24">
        <v>1</v>
      </c>
      <c r="D24" t="s">
        <v>2</v>
      </c>
      <c r="E24" s="2">
        <v>0</v>
      </c>
      <c r="F24" s="2">
        <v>5</v>
      </c>
      <c r="G24" s="2">
        <f>E24*F24</f>
        <v>0</v>
      </c>
      <c r="H24" s="2"/>
      <c r="I24" s="2"/>
      <c r="J24" s="2"/>
    </row>
    <row r="25" spans="3:10" x14ac:dyDescent="0.25">
      <c r="C25">
        <v>2</v>
      </c>
      <c r="D25" t="s">
        <v>3</v>
      </c>
      <c r="E25" s="2">
        <v>10</v>
      </c>
      <c r="F25" s="2">
        <v>1</v>
      </c>
      <c r="G25" s="9">
        <f t="shared" ref="G25:G26" si="1">E25*F25</f>
        <v>10</v>
      </c>
      <c r="H25" s="2"/>
      <c r="I25" s="2"/>
      <c r="J25" s="2"/>
    </row>
    <row r="26" spans="3:10" x14ac:dyDescent="0.25">
      <c r="C26">
        <v>3</v>
      </c>
      <c r="D26" t="s">
        <v>19</v>
      </c>
      <c r="E26" s="2">
        <v>10</v>
      </c>
      <c r="F26" s="2">
        <v>1</v>
      </c>
      <c r="G26" s="5">
        <f t="shared" si="1"/>
        <v>10</v>
      </c>
      <c r="H26" s="2"/>
      <c r="I26" s="2"/>
      <c r="J26" s="2"/>
    </row>
    <row r="27" spans="3:10" x14ac:dyDescent="0.25">
      <c r="G27" s="12">
        <f>SUM(G24:G26)</f>
        <v>20</v>
      </c>
    </row>
    <row r="28" spans="3:10" x14ac:dyDescent="0.25">
      <c r="G28" s="12"/>
    </row>
    <row r="29" spans="3:10" x14ac:dyDescent="0.25">
      <c r="C29" s="13" t="s">
        <v>34</v>
      </c>
      <c r="G29" s="12"/>
    </row>
    <row r="30" spans="3:10" x14ac:dyDescent="0.25">
      <c r="D30" t="s">
        <v>9</v>
      </c>
      <c r="E30" s="2" t="s">
        <v>4</v>
      </c>
      <c r="F30" s="2" t="s">
        <v>5</v>
      </c>
      <c r="G30" s="2" t="s">
        <v>6</v>
      </c>
      <c r="H30" s="2" t="s">
        <v>20</v>
      </c>
      <c r="I30" s="2" t="s">
        <v>21</v>
      </c>
      <c r="J30" s="2" t="s">
        <v>7</v>
      </c>
    </row>
    <row r="31" spans="3:10" x14ac:dyDescent="0.25">
      <c r="C31">
        <v>1</v>
      </c>
      <c r="D31" t="s">
        <v>2</v>
      </c>
      <c r="E31" s="2">
        <v>0</v>
      </c>
      <c r="F31" s="2">
        <f>E31/26/8</f>
        <v>0</v>
      </c>
      <c r="G31" s="2">
        <v>3</v>
      </c>
      <c r="H31" s="2">
        <v>5</v>
      </c>
      <c r="I31" s="2">
        <v>5</v>
      </c>
      <c r="J31" s="2">
        <f>F31*G31*H31*I31</f>
        <v>0</v>
      </c>
    </row>
    <row r="32" spans="3:10" x14ac:dyDescent="0.25">
      <c r="C32">
        <v>2</v>
      </c>
      <c r="D32" t="s">
        <v>19</v>
      </c>
      <c r="E32" s="2">
        <v>2800</v>
      </c>
      <c r="F32" s="2">
        <f t="shared" ref="F32:F33" si="2">E32/26/8</f>
        <v>13.461538461538462</v>
      </c>
      <c r="G32" s="2">
        <v>1.5</v>
      </c>
      <c r="H32" s="2">
        <v>1</v>
      </c>
      <c r="I32" s="2">
        <v>3</v>
      </c>
      <c r="J32" s="9">
        <f>F32*G32*H32*I32</f>
        <v>60.57692307692308</v>
      </c>
    </row>
    <row r="33" spans="3:10" x14ac:dyDescent="0.25">
      <c r="C33">
        <v>3</v>
      </c>
      <c r="D33" t="s">
        <v>19</v>
      </c>
      <c r="E33" s="2">
        <v>2800</v>
      </c>
      <c r="F33" s="2">
        <f t="shared" si="2"/>
        <v>13.461538461538462</v>
      </c>
      <c r="G33" s="2">
        <v>1.5</v>
      </c>
      <c r="H33" s="2">
        <v>1</v>
      </c>
      <c r="I33" s="2">
        <v>3</v>
      </c>
      <c r="J33" s="5">
        <f>F33*G33*H33*I33</f>
        <v>60.57692307692308</v>
      </c>
    </row>
    <row r="34" spans="3:10" x14ac:dyDescent="0.25">
      <c r="E34" s="2"/>
      <c r="F34" s="2"/>
      <c r="G34" s="2"/>
      <c r="H34" s="2"/>
      <c r="I34" s="2"/>
      <c r="J34" s="9"/>
    </row>
    <row r="35" spans="3:10" x14ac:dyDescent="0.25">
      <c r="E35" s="2"/>
      <c r="F35" s="2"/>
      <c r="G35" s="2"/>
      <c r="H35" s="2"/>
      <c r="I35" s="2"/>
      <c r="J35" s="2">
        <f>SUM(J31:J33)</f>
        <v>121.15384615384616</v>
      </c>
    </row>
    <row r="39" spans="3:10" ht="15.75" thickBot="1" x14ac:dyDescent="0.3">
      <c r="C39" t="s">
        <v>33</v>
      </c>
      <c r="J39" s="14">
        <f>J13+G20+G27+J35</f>
        <v>469.53846153846155</v>
      </c>
    </row>
    <row r="40" spans="3:10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42"/>
  <sheetViews>
    <sheetView workbookViewId="0">
      <selection activeCell="H38" sqref="H38"/>
    </sheetView>
  </sheetViews>
  <sheetFormatPr defaultRowHeight="15" x14ac:dyDescent="0.25"/>
  <cols>
    <col min="4" max="4" width="11.28515625" customWidth="1"/>
    <col min="5" max="5" width="9.5703125" bestFit="1" customWidth="1"/>
    <col min="7" max="7" width="9.5703125" bestFit="1" customWidth="1"/>
    <col min="8" max="8" width="7" bestFit="1" customWidth="1"/>
    <col min="10" max="10" width="10.5703125" bestFit="1" customWidth="1"/>
  </cols>
  <sheetData>
    <row r="3" spans="3:10" x14ac:dyDescent="0.25">
      <c r="C3" s="4" t="s">
        <v>22</v>
      </c>
      <c r="E3" s="2"/>
      <c r="F3" s="2"/>
      <c r="G3" s="2"/>
      <c r="H3" s="2"/>
      <c r="I3" s="2"/>
      <c r="J3" s="2"/>
    </row>
    <row r="4" spans="3:10" x14ac:dyDescent="0.25">
      <c r="C4" s="4" t="s">
        <v>37</v>
      </c>
      <c r="E4" s="2"/>
      <c r="F4" s="2"/>
      <c r="G4" s="2"/>
      <c r="H4" s="2"/>
      <c r="I4" s="2"/>
      <c r="J4" s="2"/>
    </row>
    <row r="5" spans="3:10" x14ac:dyDescent="0.25">
      <c r="C5" s="4" t="s">
        <v>0</v>
      </c>
      <c r="E5" s="2"/>
      <c r="F5" s="2"/>
      <c r="G5" s="2"/>
      <c r="H5" s="2"/>
      <c r="I5" s="2"/>
      <c r="J5" s="2"/>
    </row>
    <row r="6" spans="3:10" x14ac:dyDescent="0.25">
      <c r="E6" s="2"/>
      <c r="F6" s="2"/>
      <c r="G6" s="2"/>
      <c r="H6" s="2"/>
      <c r="I6" s="2"/>
      <c r="J6" s="2"/>
    </row>
    <row r="7" spans="3:10" x14ac:dyDescent="0.25">
      <c r="C7" s="1" t="s">
        <v>1</v>
      </c>
      <c r="E7" s="2"/>
      <c r="F7" s="2"/>
      <c r="G7" s="2"/>
      <c r="H7" s="2"/>
      <c r="I7" s="2"/>
      <c r="J7" s="2"/>
    </row>
    <row r="8" spans="3:10" x14ac:dyDescent="0.25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25">
      <c r="C9">
        <v>1</v>
      </c>
      <c r="D9" t="s">
        <v>2</v>
      </c>
      <c r="E9" s="2">
        <v>5600</v>
      </c>
      <c r="F9" s="2">
        <f>E9/26/8</f>
        <v>26.923076923076923</v>
      </c>
      <c r="G9" s="2">
        <v>1</v>
      </c>
      <c r="H9" s="2">
        <v>1</v>
      </c>
      <c r="I9" s="2">
        <v>8</v>
      </c>
      <c r="J9" s="2">
        <f>F9*G9*H9*I9</f>
        <v>215.38461538461539</v>
      </c>
    </row>
    <row r="10" spans="3:10" x14ac:dyDescent="0.25">
      <c r="C10">
        <v>2</v>
      </c>
      <c r="D10" t="s">
        <v>19</v>
      </c>
      <c r="E10" s="2">
        <v>2800</v>
      </c>
      <c r="F10" s="2">
        <f t="shared" ref="F10:F11" si="0">E10/26/8</f>
        <v>13.461538461538462</v>
      </c>
      <c r="G10" s="2">
        <v>1</v>
      </c>
      <c r="H10" s="2">
        <v>1</v>
      </c>
      <c r="I10" s="2">
        <v>8</v>
      </c>
      <c r="J10" s="9">
        <f>F10*G10*H10*I10</f>
        <v>107.69230769230769</v>
      </c>
    </row>
    <row r="11" spans="3:10" x14ac:dyDescent="0.25">
      <c r="C11">
        <v>3</v>
      </c>
      <c r="D11" t="s">
        <v>19</v>
      </c>
      <c r="E11" s="2">
        <v>2800</v>
      </c>
      <c r="F11" s="2">
        <f t="shared" si="0"/>
        <v>13.461538461538462</v>
      </c>
      <c r="G11" s="2">
        <v>1</v>
      </c>
      <c r="H11" s="2">
        <v>1</v>
      </c>
      <c r="I11" s="2">
        <v>8</v>
      </c>
      <c r="J11" s="5">
        <f>F11*G11*H11*I11</f>
        <v>107.69230769230769</v>
      </c>
    </row>
    <row r="12" spans="3:10" x14ac:dyDescent="0.25">
      <c r="E12" s="2"/>
      <c r="F12" s="2"/>
      <c r="G12" s="2"/>
      <c r="H12" s="2"/>
      <c r="I12" s="2"/>
      <c r="J12" s="9"/>
    </row>
    <row r="13" spans="3:10" x14ac:dyDescent="0.25">
      <c r="E13" s="2"/>
      <c r="F13" s="2"/>
      <c r="G13" s="2"/>
      <c r="H13" s="2"/>
      <c r="I13" s="2"/>
      <c r="J13" s="2">
        <f>SUM(J9:J11)</f>
        <v>430.76923076923077</v>
      </c>
    </row>
    <row r="14" spans="3:10" x14ac:dyDescent="0.25">
      <c r="C14" s="4" t="s">
        <v>35</v>
      </c>
      <c r="D14" s="1"/>
      <c r="E14" s="3"/>
      <c r="F14" s="2"/>
      <c r="G14" s="2"/>
      <c r="H14" s="2"/>
      <c r="I14" s="2"/>
      <c r="J14" s="2"/>
    </row>
    <row r="15" spans="3:10" x14ac:dyDescent="0.25">
      <c r="D15" t="s">
        <v>9</v>
      </c>
      <c r="E15" s="2" t="s">
        <v>4</v>
      </c>
      <c r="F15" s="2" t="s">
        <v>13</v>
      </c>
      <c r="G15" s="2" t="s">
        <v>7</v>
      </c>
      <c r="H15" s="2"/>
      <c r="I15" s="2"/>
      <c r="J15" s="2"/>
    </row>
    <row r="16" spans="3:10" x14ac:dyDescent="0.25">
      <c r="D16" t="s">
        <v>10</v>
      </c>
      <c r="E16" s="2">
        <v>60</v>
      </c>
      <c r="F16" s="2">
        <v>2</v>
      </c>
      <c r="G16" s="2">
        <f>E16*F16</f>
        <v>120</v>
      </c>
      <c r="H16" s="2"/>
      <c r="I16" s="2"/>
      <c r="J16" s="2"/>
    </row>
    <row r="17" spans="3:10" x14ac:dyDescent="0.25">
      <c r="D17" t="s">
        <v>11</v>
      </c>
      <c r="E17" s="2">
        <v>0</v>
      </c>
      <c r="F17" s="2">
        <v>1</v>
      </c>
      <c r="G17" s="2">
        <f>E17*F17</f>
        <v>0</v>
      </c>
      <c r="H17" s="2"/>
      <c r="I17" s="2"/>
      <c r="J17" s="2"/>
    </row>
    <row r="18" spans="3:10" x14ac:dyDescent="0.25">
      <c r="D18" t="s">
        <v>12</v>
      </c>
      <c r="E18" s="2">
        <v>0</v>
      </c>
      <c r="F18" s="2">
        <v>1</v>
      </c>
      <c r="G18" s="9">
        <f>E18*F18</f>
        <v>0</v>
      </c>
      <c r="H18" s="2"/>
      <c r="I18" s="2"/>
      <c r="J18" s="2"/>
    </row>
    <row r="19" spans="3:10" x14ac:dyDescent="0.25">
      <c r="D19" t="s">
        <v>36</v>
      </c>
      <c r="E19" s="2">
        <v>30</v>
      </c>
      <c r="F19" s="2">
        <v>2</v>
      </c>
      <c r="G19" s="5">
        <f>E19*F19</f>
        <v>60</v>
      </c>
      <c r="H19" s="2"/>
      <c r="I19" s="2"/>
      <c r="J19" s="2"/>
    </row>
    <row r="20" spans="3:10" x14ac:dyDescent="0.25">
      <c r="E20" s="2"/>
      <c r="F20" s="2"/>
      <c r="G20" s="2">
        <f>SUM(G16:G19)</f>
        <v>180</v>
      </c>
      <c r="H20" s="2"/>
      <c r="I20" s="2"/>
      <c r="J20" s="2"/>
    </row>
    <row r="21" spans="3:10" x14ac:dyDescent="0.25">
      <c r="E21" s="2"/>
      <c r="F21" s="2"/>
      <c r="G21" s="2"/>
      <c r="H21" s="2"/>
      <c r="I21" s="2"/>
      <c r="J21" s="2"/>
    </row>
    <row r="22" spans="3:10" x14ac:dyDescent="0.25">
      <c r="C22" s="4" t="s">
        <v>14</v>
      </c>
      <c r="E22" s="2"/>
      <c r="F22" s="2"/>
      <c r="G22" s="2"/>
      <c r="H22" s="2"/>
      <c r="I22" s="2"/>
      <c r="J22" s="2"/>
    </row>
    <row r="23" spans="3:10" x14ac:dyDescent="0.25">
      <c r="D23" t="s">
        <v>9</v>
      </c>
      <c r="E23" s="2" t="s">
        <v>4</v>
      </c>
      <c r="F23" s="2" t="s">
        <v>13</v>
      </c>
      <c r="G23" s="2" t="s">
        <v>7</v>
      </c>
      <c r="H23" s="2"/>
      <c r="I23" s="2"/>
      <c r="J23" s="2"/>
    </row>
    <row r="24" spans="3:10" x14ac:dyDescent="0.25">
      <c r="C24">
        <v>1</v>
      </c>
      <c r="D24" t="s">
        <v>2</v>
      </c>
      <c r="E24" s="2">
        <f>30+10</f>
        <v>40</v>
      </c>
      <c r="F24" s="2">
        <v>2</v>
      </c>
      <c r="G24" s="2">
        <f>E24*F24</f>
        <v>80</v>
      </c>
      <c r="H24" s="2"/>
      <c r="I24" s="2"/>
      <c r="J24" s="2"/>
    </row>
    <row r="25" spans="3:10" x14ac:dyDescent="0.25">
      <c r="C25">
        <v>2</v>
      </c>
      <c r="D25" t="s">
        <v>3</v>
      </c>
      <c r="E25" s="2">
        <f>30+10</f>
        <v>40</v>
      </c>
      <c r="F25" s="2">
        <v>2</v>
      </c>
      <c r="G25" s="9">
        <f t="shared" ref="G25:G26" si="1">E25*F25</f>
        <v>80</v>
      </c>
      <c r="H25" s="2"/>
      <c r="I25" s="2"/>
      <c r="J25" s="2"/>
    </row>
    <row r="26" spans="3:10" x14ac:dyDescent="0.25">
      <c r="C26">
        <v>3</v>
      </c>
      <c r="D26" t="s">
        <v>19</v>
      </c>
      <c r="E26" s="2">
        <f>30+10</f>
        <v>40</v>
      </c>
      <c r="F26" s="2">
        <v>2</v>
      </c>
      <c r="G26" s="5">
        <f t="shared" si="1"/>
        <v>80</v>
      </c>
      <c r="H26" s="2"/>
      <c r="I26" s="2"/>
      <c r="J26" s="2"/>
    </row>
    <row r="27" spans="3:10" x14ac:dyDescent="0.25">
      <c r="G27" s="12">
        <f>SUM(G24:G26)</f>
        <v>240</v>
      </c>
    </row>
    <row r="28" spans="3:10" x14ac:dyDescent="0.25">
      <c r="G28" s="12"/>
    </row>
    <row r="29" spans="3:10" x14ac:dyDescent="0.25">
      <c r="C29" s="13" t="s">
        <v>34</v>
      </c>
      <c r="G29" s="12"/>
    </row>
    <row r="30" spans="3:10" x14ac:dyDescent="0.25">
      <c r="D30" t="s">
        <v>9</v>
      </c>
      <c r="E30" s="2" t="s">
        <v>4</v>
      </c>
      <c r="F30" s="2" t="s">
        <v>5</v>
      </c>
      <c r="G30" s="2" t="s">
        <v>6</v>
      </c>
      <c r="H30" s="2" t="s">
        <v>20</v>
      </c>
      <c r="I30" s="2" t="s">
        <v>21</v>
      </c>
      <c r="J30" s="2" t="s">
        <v>7</v>
      </c>
    </row>
    <row r="31" spans="3:10" x14ac:dyDescent="0.25">
      <c r="C31">
        <v>1</v>
      </c>
      <c r="D31" t="s">
        <v>2</v>
      </c>
      <c r="E31" s="2">
        <v>5600</v>
      </c>
      <c r="F31" s="2">
        <f>E31/26/8</f>
        <v>26.923076923076923</v>
      </c>
      <c r="G31" s="2">
        <v>1.5</v>
      </c>
      <c r="H31" s="2">
        <v>1</v>
      </c>
      <c r="I31" s="2">
        <v>7</v>
      </c>
      <c r="J31" s="2">
        <f t="shared" ref="J31:J36" si="2">F31*G31*H31*I31</f>
        <v>282.69230769230774</v>
      </c>
    </row>
    <row r="32" spans="3:10" x14ac:dyDescent="0.25">
      <c r="C32">
        <v>2</v>
      </c>
      <c r="D32" t="s">
        <v>19</v>
      </c>
      <c r="E32" s="2">
        <v>2800</v>
      </c>
      <c r="F32" s="2">
        <f t="shared" ref="F32:F33" si="3">E32/26/8</f>
        <v>13.461538461538462</v>
      </c>
      <c r="G32" s="2">
        <v>1.5</v>
      </c>
      <c r="H32" s="2">
        <v>1</v>
      </c>
      <c r="I32" s="2">
        <v>7</v>
      </c>
      <c r="J32" s="9">
        <f t="shared" si="2"/>
        <v>141.34615384615387</v>
      </c>
    </row>
    <row r="33" spans="3:10" x14ac:dyDescent="0.25">
      <c r="C33">
        <v>3</v>
      </c>
      <c r="D33" t="s">
        <v>19</v>
      </c>
      <c r="E33" s="2">
        <v>2800</v>
      </c>
      <c r="F33" s="2">
        <f t="shared" si="3"/>
        <v>13.461538461538462</v>
      </c>
      <c r="G33" s="2">
        <v>1.5</v>
      </c>
      <c r="H33" s="2">
        <v>1</v>
      </c>
      <c r="I33" s="2">
        <v>7</v>
      </c>
      <c r="J33" s="9">
        <f t="shared" si="2"/>
        <v>141.34615384615387</v>
      </c>
    </row>
    <row r="34" spans="3:10" x14ac:dyDescent="0.25">
      <c r="C34">
        <v>1.1000000000000001</v>
      </c>
      <c r="D34" t="s">
        <v>2</v>
      </c>
      <c r="E34" s="2">
        <v>5600</v>
      </c>
      <c r="F34" s="2">
        <f>E34/26/8</f>
        <v>26.923076923076923</v>
      </c>
      <c r="G34" s="2">
        <v>2</v>
      </c>
      <c r="H34" s="2">
        <v>1</v>
      </c>
      <c r="I34" s="2">
        <v>7</v>
      </c>
      <c r="J34" s="2">
        <f t="shared" si="2"/>
        <v>376.92307692307691</v>
      </c>
    </row>
    <row r="35" spans="3:10" x14ac:dyDescent="0.25">
      <c r="C35">
        <v>2.1</v>
      </c>
      <c r="D35" t="s">
        <v>19</v>
      </c>
      <c r="E35" s="2">
        <v>2800</v>
      </c>
      <c r="F35" s="2">
        <f t="shared" ref="F35:F36" si="4">E35/26/8</f>
        <v>13.461538461538462</v>
      </c>
      <c r="G35" s="2">
        <v>2</v>
      </c>
      <c r="H35" s="2">
        <v>1</v>
      </c>
      <c r="I35" s="2">
        <v>14</v>
      </c>
      <c r="J35" s="9">
        <f t="shared" si="2"/>
        <v>376.92307692307691</v>
      </c>
    </row>
    <row r="36" spans="3:10" x14ac:dyDescent="0.25">
      <c r="C36">
        <v>2.2000000000000002</v>
      </c>
      <c r="D36" t="s">
        <v>19</v>
      </c>
      <c r="E36" s="2">
        <v>2800</v>
      </c>
      <c r="F36" s="2">
        <f t="shared" si="4"/>
        <v>13.461538461538462</v>
      </c>
      <c r="G36" s="2">
        <v>2</v>
      </c>
      <c r="H36" s="2">
        <v>1</v>
      </c>
      <c r="I36" s="2">
        <v>14</v>
      </c>
      <c r="J36" s="9">
        <f t="shared" si="2"/>
        <v>376.92307692307691</v>
      </c>
    </row>
    <row r="37" spans="3:10" x14ac:dyDescent="0.25">
      <c r="E37" s="2"/>
      <c r="F37" s="2"/>
      <c r="G37" s="2"/>
      <c r="H37" s="2"/>
      <c r="I37" s="2"/>
      <c r="J37" s="5"/>
    </row>
    <row r="38" spans="3:10" x14ac:dyDescent="0.25">
      <c r="E38" s="2"/>
      <c r="F38" s="2"/>
      <c r="G38" s="2"/>
      <c r="H38" s="2"/>
      <c r="I38" s="2"/>
      <c r="J38" s="2">
        <f>SUM(J31:J33)</f>
        <v>565.38461538461547</v>
      </c>
    </row>
    <row r="39" spans="3:10" x14ac:dyDescent="0.25">
      <c r="E39" s="2"/>
      <c r="F39" s="2"/>
      <c r="G39" s="2"/>
      <c r="H39" s="2"/>
      <c r="I39" s="2"/>
      <c r="J39" s="2"/>
    </row>
    <row r="41" spans="3:10" ht="15.75" thickBot="1" x14ac:dyDescent="0.3">
      <c r="C41" t="s">
        <v>33</v>
      </c>
      <c r="J41" s="14">
        <f>J13+G20+G27+J38</f>
        <v>1416.1538461538462</v>
      </c>
    </row>
    <row r="42" spans="3:10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38"/>
  <sheetViews>
    <sheetView workbookViewId="0">
      <selection activeCell="I33" sqref="I33"/>
    </sheetView>
  </sheetViews>
  <sheetFormatPr defaultRowHeight="15" x14ac:dyDescent="0.25"/>
  <cols>
    <col min="4" max="4" width="11.28515625" customWidth="1"/>
    <col min="5" max="5" width="9.5703125" bestFit="1" customWidth="1"/>
    <col min="7" max="7" width="9.5703125" bestFit="1" customWidth="1"/>
    <col min="8" max="8" width="7" bestFit="1" customWidth="1"/>
    <col min="10" max="10" width="10.5703125" bestFit="1" customWidth="1"/>
  </cols>
  <sheetData>
    <row r="3" spans="3:10" x14ac:dyDescent="0.25">
      <c r="C3" s="4" t="s">
        <v>22</v>
      </c>
      <c r="E3" s="2"/>
      <c r="F3" s="2"/>
      <c r="G3" s="2"/>
      <c r="H3" s="2"/>
      <c r="I3" s="2"/>
      <c r="J3" s="2"/>
    </row>
    <row r="4" spans="3:10" x14ac:dyDescent="0.25">
      <c r="C4" s="4" t="s">
        <v>39</v>
      </c>
      <c r="E4" s="2"/>
      <c r="F4" s="2"/>
      <c r="G4" s="2"/>
      <c r="H4" s="2"/>
      <c r="I4" s="2"/>
      <c r="J4" s="2"/>
    </row>
    <row r="5" spans="3:10" x14ac:dyDescent="0.25">
      <c r="C5" s="4" t="s">
        <v>0</v>
      </c>
      <c r="E5" s="2"/>
      <c r="F5" s="2"/>
      <c r="G5" s="2"/>
      <c r="H5" s="2"/>
      <c r="I5" s="2"/>
      <c r="J5" s="2"/>
    </row>
    <row r="6" spans="3:10" x14ac:dyDescent="0.25">
      <c r="E6" s="2"/>
      <c r="F6" s="2"/>
      <c r="G6" s="2"/>
      <c r="H6" s="2"/>
      <c r="I6" s="2"/>
      <c r="J6" s="2"/>
    </row>
    <row r="7" spans="3:10" x14ac:dyDescent="0.25">
      <c r="C7" s="1" t="s">
        <v>1</v>
      </c>
      <c r="E7" s="2"/>
      <c r="F7" s="2"/>
      <c r="G7" s="2"/>
      <c r="H7" s="2"/>
      <c r="I7" s="2"/>
      <c r="J7" s="2"/>
    </row>
    <row r="8" spans="3:10" x14ac:dyDescent="0.25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25">
      <c r="C9">
        <v>1</v>
      </c>
      <c r="D9" t="s">
        <v>2</v>
      </c>
      <c r="E9" s="2">
        <v>5600</v>
      </c>
      <c r="F9" s="2">
        <f>E9/26/8</f>
        <v>26.923076923076923</v>
      </c>
      <c r="G9" s="2">
        <v>1</v>
      </c>
      <c r="H9" s="2">
        <v>1</v>
      </c>
      <c r="I9" s="2">
        <v>8</v>
      </c>
      <c r="J9" s="2">
        <f>F9*G9*H9*I9</f>
        <v>215.38461538461539</v>
      </c>
    </row>
    <row r="10" spans="3:10" x14ac:dyDescent="0.25">
      <c r="C10">
        <v>2</v>
      </c>
      <c r="D10" t="s">
        <v>19</v>
      </c>
      <c r="E10" s="2">
        <v>2800</v>
      </c>
      <c r="F10" s="2">
        <f t="shared" ref="F10:F11" si="0">E10/26/8</f>
        <v>13.461538461538462</v>
      </c>
      <c r="G10" s="2">
        <v>1</v>
      </c>
      <c r="H10" s="2">
        <v>2</v>
      </c>
      <c r="I10" s="2">
        <v>8</v>
      </c>
      <c r="J10" s="9">
        <f>F10*G10*H10*I10</f>
        <v>215.38461538461539</v>
      </c>
    </row>
    <row r="11" spans="3:10" x14ac:dyDescent="0.25">
      <c r="C11">
        <v>3</v>
      </c>
      <c r="D11" t="s">
        <v>19</v>
      </c>
      <c r="E11" s="2">
        <v>2800</v>
      </c>
      <c r="F11" s="2">
        <f t="shared" si="0"/>
        <v>13.461538461538462</v>
      </c>
      <c r="G11" s="2">
        <v>1</v>
      </c>
      <c r="H11" s="2">
        <v>2</v>
      </c>
      <c r="I11" s="2">
        <v>8</v>
      </c>
      <c r="J11" s="5">
        <f>F11*G11*H11*I11</f>
        <v>215.38461538461539</v>
      </c>
    </row>
    <row r="12" spans="3:10" x14ac:dyDescent="0.25">
      <c r="E12" s="2"/>
      <c r="F12" s="2"/>
      <c r="G12" s="2"/>
      <c r="H12" s="2"/>
      <c r="I12" s="2"/>
      <c r="J12" s="9"/>
    </row>
    <row r="13" spans="3:10" x14ac:dyDescent="0.25">
      <c r="E13" s="2"/>
      <c r="F13" s="2"/>
      <c r="G13" s="2"/>
      <c r="H13" s="2"/>
      <c r="I13" s="2"/>
      <c r="J13" s="2">
        <f>SUM(J9:J11)</f>
        <v>646.15384615384619</v>
      </c>
    </row>
    <row r="14" spans="3:10" x14ac:dyDescent="0.25">
      <c r="C14" s="4" t="s">
        <v>35</v>
      </c>
      <c r="D14" s="1"/>
      <c r="E14" s="3"/>
      <c r="F14" s="2"/>
      <c r="G14" s="2"/>
      <c r="H14" s="2"/>
      <c r="I14" s="2"/>
      <c r="J14" s="2"/>
    </row>
    <row r="15" spans="3:10" x14ac:dyDescent="0.25">
      <c r="D15" t="s">
        <v>9</v>
      </c>
      <c r="E15" s="2" t="s">
        <v>4</v>
      </c>
      <c r="F15" s="2" t="s">
        <v>13</v>
      </c>
      <c r="G15" s="2" t="s">
        <v>7</v>
      </c>
      <c r="H15" s="2"/>
      <c r="I15" s="2"/>
      <c r="J15" s="2"/>
    </row>
    <row r="16" spans="3:10" x14ac:dyDescent="0.25">
      <c r="D16" t="s">
        <v>10</v>
      </c>
      <c r="E16" s="2">
        <v>60</v>
      </c>
      <c r="F16" s="2">
        <v>2</v>
      </c>
      <c r="G16" s="2">
        <f>E16*F16</f>
        <v>120</v>
      </c>
      <c r="H16" s="2"/>
      <c r="I16" s="2"/>
      <c r="J16" s="2"/>
    </row>
    <row r="17" spans="3:10" x14ac:dyDescent="0.25">
      <c r="D17" t="s">
        <v>11</v>
      </c>
      <c r="E17" s="2">
        <v>0</v>
      </c>
      <c r="F17" s="2">
        <v>1</v>
      </c>
      <c r="G17" s="2">
        <f>E17*F17</f>
        <v>0</v>
      </c>
      <c r="H17" s="2"/>
      <c r="I17" s="2"/>
      <c r="J17" s="2"/>
    </row>
    <row r="18" spans="3:10" x14ac:dyDescent="0.25">
      <c r="D18" t="s">
        <v>12</v>
      </c>
      <c r="E18" s="2">
        <v>0</v>
      </c>
      <c r="F18" s="2">
        <v>1</v>
      </c>
      <c r="G18" s="9">
        <f>E18*F18</f>
        <v>0</v>
      </c>
      <c r="H18" s="2"/>
      <c r="I18" s="2"/>
      <c r="J18" s="2"/>
    </row>
    <row r="19" spans="3:10" x14ac:dyDescent="0.25">
      <c r="D19" t="s">
        <v>36</v>
      </c>
      <c r="E19" s="2">
        <v>30</v>
      </c>
      <c r="F19" s="2">
        <v>2</v>
      </c>
      <c r="G19" s="5">
        <f>E19*F19</f>
        <v>60</v>
      </c>
      <c r="H19" s="2"/>
      <c r="I19" s="2"/>
      <c r="J19" s="2"/>
    </row>
    <row r="20" spans="3:10" x14ac:dyDescent="0.25">
      <c r="E20" s="2"/>
      <c r="F20" s="2"/>
      <c r="G20" s="2">
        <f>SUM(G16:G19)</f>
        <v>180</v>
      </c>
      <c r="H20" s="2"/>
      <c r="I20" s="2"/>
      <c r="J20" s="2"/>
    </row>
    <row r="21" spans="3:10" x14ac:dyDescent="0.25">
      <c r="E21" s="2"/>
      <c r="F21" s="2"/>
      <c r="G21" s="2"/>
      <c r="H21" s="2"/>
      <c r="I21" s="2"/>
      <c r="J21" s="2"/>
    </row>
    <row r="22" spans="3:10" x14ac:dyDescent="0.25">
      <c r="C22" s="4" t="s">
        <v>14</v>
      </c>
      <c r="E22" s="2"/>
      <c r="F22" s="2"/>
      <c r="G22" s="2"/>
      <c r="H22" s="2"/>
      <c r="I22" s="2"/>
      <c r="J22" s="2"/>
    </row>
    <row r="23" spans="3:10" x14ac:dyDescent="0.25">
      <c r="D23" t="s">
        <v>9</v>
      </c>
      <c r="E23" s="2" t="s">
        <v>4</v>
      </c>
      <c r="F23" s="2" t="s">
        <v>13</v>
      </c>
      <c r="G23" s="2" t="s">
        <v>7</v>
      </c>
      <c r="H23" s="2"/>
      <c r="I23" s="2"/>
      <c r="J23" s="2"/>
    </row>
    <row r="24" spans="3:10" x14ac:dyDescent="0.25">
      <c r="C24">
        <v>1</v>
      </c>
      <c r="D24" t="s">
        <v>2</v>
      </c>
      <c r="E24" s="2">
        <f>30+10</f>
        <v>40</v>
      </c>
      <c r="F24" s="2">
        <v>1</v>
      </c>
      <c r="G24" s="2">
        <f>E24*F24</f>
        <v>40</v>
      </c>
      <c r="H24" s="2"/>
      <c r="I24" s="2"/>
      <c r="J24" s="2"/>
    </row>
    <row r="25" spans="3:10" x14ac:dyDescent="0.25">
      <c r="C25">
        <v>2</v>
      </c>
      <c r="D25" t="s">
        <v>3</v>
      </c>
      <c r="E25" s="2">
        <f>30+10</f>
        <v>40</v>
      </c>
      <c r="F25" s="2">
        <v>2</v>
      </c>
      <c r="G25" s="9">
        <f t="shared" ref="G25:G26" si="1">E25*F25</f>
        <v>80</v>
      </c>
      <c r="H25" s="2"/>
      <c r="I25" s="2"/>
      <c r="J25" s="2"/>
    </row>
    <row r="26" spans="3:10" x14ac:dyDescent="0.25">
      <c r="C26">
        <v>3</v>
      </c>
      <c r="D26" t="s">
        <v>19</v>
      </c>
      <c r="E26" s="2">
        <f>30+10</f>
        <v>40</v>
      </c>
      <c r="F26" s="2">
        <v>2</v>
      </c>
      <c r="G26" s="5">
        <f t="shared" si="1"/>
        <v>80</v>
      </c>
      <c r="H26" s="2"/>
      <c r="I26" s="2"/>
      <c r="J26" s="2"/>
    </row>
    <row r="27" spans="3:10" x14ac:dyDescent="0.25">
      <c r="G27" s="12">
        <f>SUM(G24:G26)</f>
        <v>200</v>
      </c>
    </row>
    <row r="28" spans="3:10" x14ac:dyDescent="0.25">
      <c r="G28" s="12"/>
    </row>
    <row r="29" spans="3:10" x14ac:dyDescent="0.25">
      <c r="C29" s="13" t="s">
        <v>34</v>
      </c>
      <c r="G29" s="12"/>
    </row>
    <row r="30" spans="3:10" x14ac:dyDescent="0.25">
      <c r="D30" t="s">
        <v>9</v>
      </c>
      <c r="E30" s="2" t="s">
        <v>4</v>
      </c>
      <c r="F30" s="2" t="s">
        <v>5</v>
      </c>
      <c r="G30" s="2" t="s">
        <v>6</v>
      </c>
      <c r="H30" s="2" t="s">
        <v>20</v>
      </c>
      <c r="I30" s="2" t="s">
        <v>21</v>
      </c>
      <c r="J30" s="2" t="s">
        <v>7</v>
      </c>
    </row>
    <row r="31" spans="3:10" x14ac:dyDescent="0.25">
      <c r="C31">
        <v>1</v>
      </c>
      <c r="D31" t="s">
        <v>2</v>
      </c>
      <c r="E31" s="2">
        <v>0</v>
      </c>
      <c r="F31" s="2">
        <f>E31/26/8</f>
        <v>0</v>
      </c>
      <c r="G31" s="2">
        <v>1.5</v>
      </c>
      <c r="H31" s="2">
        <v>1</v>
      </c>
      <c r="I31" s="2">
        <v>0</v>
      </c>
      <c r="J31" s="2">
        <f>F31*G31*H31*I31</f>
        <v>0</v>
      </c>
    </row>
    <row r="32" spans="3:10" x14ac:dyDescent="0.25">
      <c r="C32">
        <v>2</v>
      </c>
      <c r="D32" t="s">
        <v>19</v>
      </c>
      <c r="E32" s="2">
        <v>2800</v>
      </c>
      <c r="F32" s="2">
        <f t="shared" ref="F32:F33" si="2">E32/26/8</f>
        <v>13.461538461538462</v>
      </c>
      <c r="G32" s="2">
        <v>1.5</v>
      </c>
      <c r="H32" s="2">
        <v>1</v>
      </c>
      <c r="I32" s="2">
        <f>4+4</f>
        <v>8</v>
      </c>
      <c r="J32" s="9">
        <f>F32*G32*H32*I32</f>
        <v>161.53846153846155</v>
      </c>
    </row>
    <row r="33" spans="3:10" x14ac:dyDescent="0.25">
      <c r="C33">
        <v>3</v>
      </c>
      <c r="D33" t="s">
        <v>19</v>
      </c>
      <c r="E33" s="2">
        <v>2800</v>
      </c>
      <c r="F33" s="2">
        <f t="shared" si="2"/>
        <v>13.461538461538462</v>
      </c>
      <c r="G33" s="2">
        <v>1.5</v>
      </c>
      <c r="H33" s="2">
        <v>1</v>
      </c>
      <c r="I33" s="2">
        <f>4+4</f>
        <v>8</v>
      </c>
      <c r="J33" s="5">
        <f>F33*G33*H33*I33</f>
        <v>161.53846153846155</v>
      </c>
    </row>
    <row r="34" spans="3:10" x14ac:dyDescent="0.25">
      <c r="E34" s="2"/>
      <c r="F34" s="2"/>
      <c r="G34" s="2"/>
      <c r="H34" s="2"/>
      <c r="I34" s="2"/>
      <c r="J34" s="9"/>
    </row>
    <row r="35" spans="3:10" x14ac:dyDescent="0.25">
      <c r="E35" s="2"/>
      <c r="F35" s="2"/>
      <c r="G35" s="2"/>
      <c r="H35" s="2"/>
      <c r="I35" s="2"/>
      <c r="J35" s="2">
        <f>SUM(J31:J33)</f>
        <v>323.07692307692309</v>
      </c>
    </row>
    <row r="37" spans="3:10" ht="15.75" thickBot="1" x14ac:dyDescent="0.3">
      <c r="C37" t="s">
        <v>33</v>
      </c>
      <c r="J37" s="14">
        <f>J13+G20+G27+J35</f>
        <v>1349.2307692307693</v>
      </c>
    </row>
    <row r="38" spans="3:10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38"/>
  <sheetViews>
    <sheetView topLeftCell="A4" workbookViewId="0">
      <selection activeCell="G42" sqref="G42"/>
    </sheetView>
  </sheetViews>
  <sheetFormatPr defaultRowHeight="15" x14ac:dyDescent="0.25"/>
  <cols>
    <col min="4" max="4" width="11.28515625" customWidth="1"/>
    <col min="5" max="5" width="9.5703125" bestFit="1" customWidth="1"/>
    <col min="7" max="7" width="9.5703125" bestFit="1" customWidth="1"/>
    <col min="8" max="8" width="7" bestFit="1" customWidth="1"/>
    <col min="10" max="10" width="10.5703125" bestFit="1" customWidth="1"/>
  </cols>
  <sheetData>
    <row r="3" spans="3:10" x14ac:dyDescent="0.25">
      <c r="C3" s="4" t="s">
        <v>22</v>
      </c>
      <c r="E3" s="2"/>
      <c r="F3" s="2"/>
      <c r="G3" s="2"/>
      <c r="H3" s="2"/>
      <c r="I3" s="2"/>
      <c r="J3" s="2"/>
    </row>
    <row r="4" spans="3:10" x14ac:dyDescent="0.25">
      <c r="C4" s="4" t="s">
        <v>40</v>
      </c>
      <c r="E4" s="2"/>
      <c r="F4" s="2"/>
      <c r="G4" s="2"/>
      <c r="H4" s="2"/>
      <c r="I4" s="2"/>
      <c r="J4" s="2"/>
    </row>
    <row r="5" spans="3:10" x14ac:dyDescent="0.25">
      <c r="C5" s="4" t="s">
        <v>0</v>
      </c>
      <c r="E5" s="2"/>
      <c r="F5" s="2"/>
      <c r="G5" s="2"/>
      <c r="H5" s="2"/>
      <c r="I5" s="2"/>
      <c r="J5" s="2"/>
    </row>
    <row r="6" spans="3:10" x14ac:dyDescent="0.25">
      <c r="E6" s="2"/>
      <c r="F6" s="2"/>
      <c r="G6" s="2"/>
      <c r="H6" s="2"/>
      <c r="I6" s="2"/>
      <c r="J6" s="2"/>
    </row>
    <row r="7" spans="3:10" x14ac:dyDescent="0.25">
      <c r="C7" s="1" t="s">
        <v>1</v>
      </c>
      <c r="E7" s="2"/>
      <c r="F7" s="2"/>
      <c r="G7" s="2"/>
      <c r="H7" s="2"/>
      <c r="I7" s="2"/>
      <c r="J7" s="2"/>
    </row>
    <row r="8" spans="3:10" x14ac:dyDescent="0.25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25">
      <c r="C9">
        <v>1</v>
      </c>
      <c r="D9" t="s">
        <v>2</v>
      </c>
      <c r="E9" s="2">
        <v>5600</v>
      </c>
      <c r="F9" s="2">
        <f>E9/26/8</f>
        <v>26.923076923076923</v>
      </c>
      <c r="G9" s="2">
        <v>1</v>
      </c>
      <c r="H9" s="2">
        <v>1</v>
      </c>
      <c r="I9" s="2">
        <v>8</v>
      </c>
      <c r="J9" s="2">
        <f>F9*G9*H9*I9</f>
        <v>215.38461538461539</v>
      </c>
    </row>
    <row r="10" spans="3:10" x14ac:dyDescent="0.25">
      <c r="C10">
        <v>2</v>
      </c>
      <c r="D10" t="s">
        <v>19</v>
      </c>
      <c r="E10" s="2">
        <v>2800</v>
      </c>
      <c r="F10" s="2">
        <f t="shared" ref="F10:F11" si="0">E10/26/8</f>
        <v>13.461538461538462</v>
      </c>
      <c r="G10" s="2">
        <v>1</v>
      </c>
      <c r="H10" s="2">
        <v>2</v>
      </c>
      <c r="I10" s="2">
        <v>8</v>
      </c>
      <c r="J10" s="9">
        <f>F10*G10*H10*I10</f>
        <v>215.38461538461539</v>
      </c>
    </row>
    <row r="11" spans="3:10" x14ac:dyDescent="0.25">
      <c r="C11">
        <v>3</v>
      </c>
      <c r="D11" t="s">
        <v>19</v>
      </c>
      <c r="E11" s="2">
        <v>2800</v>
      </c>
      <c r="F11" s="2">
        <f t="shared" si="0"/>
        <v>13.461538461538462</v>
      </c>
      <c r="G11" s="2">
        <v>1</v>
      </c>
      <c r="H11" s="2">
        <v>2</v>
      </c>
      <c r="I11" s="2">
        <v>8</v>
      </c>
      <c r="J11" s="5">
        <f>F11*G11*H11*I11</f>
        <v>215.38461538461539</v>
      </c>
    </row>
    <row r="12" spans="3:10" x14ac:dyDescent="0.25">
      <c r="E12" s="2"/>
      <c r="F12" s="2"/>
      <c r="G12" s="2"/>
      <c r="H12" s="2"/>
      <c r="I12" s="2"/>
      <c r="J12" s="9"/>
    </row>
    <row r="13" spans="3:10" x14ac:dyDescent="0.25">
      <c r="E13" s="2"/>
      <c r="F13" s="2"/>
      <c r="G13" s="2"/>
      <c r="H13" s="2"/>
      <c r="I13" s="2"/>
      <c r="J13" s="2">
        <f>SUM(J9:J11)</f>
        <v>646.15384615384619</v>
      </c>
    </row>
    <row r="14" spans="3:10" x14ac:dyDescent="0.25">
      <c r="C14" s="4" t="s">
        <v>35</v>
      </c>
      <c r="D14" s="1"/>
      <c r="E14" s="3"/>
      <c r="F14" s="2"/>
      <c r="G14" s="2"/>
      <c r="H14" s="2"/>
      <c r="I14" s="2"/>
      <c r="J14" s="2"/>
    </row>
    <row r="15" spans="3:10" x14ac:dyDescent="0.25">
      <c r="D15" t="s">
        <v>9</v>
      </c>
      <c r="E15" s="2" t="s">
        <v>4</v>
      </c>
      <c r="F15" s="2" t="s">
        <v>13</v>
      </c>
      <c r="G15" s="2" t="s">
        <v>7</v>
      </c>
      <c r="H15" s="2"/>
      <c r="I15" s="2"/>
      <c r="J15" s="2"/>
    </row>
    <row r="16" spans="3:10" x14ac:dyDescent="0.25">
      <c r="D16" t="s">
        <v>10</v>
      </c>
      <c r="E16" s="2">
        <v>60</v>
      </c>
      <c r="F16" s="2">
        <v>2</v>
      </c>
      <c r="G16" s="2">
        <f>E16*F16</f>
        <v>120</v>
      </c>
      <c r="H16" s="2"/>
      <c r="I16" s="2"/>
      <c r="J16" s="2"/>
    </row>
    <row r="17" spans="3:10" x14ac:dyDescent="0.25">
      <c r="D17" t="s">
        <v>11</v>
      </c>
      <c r="E17" s="2">
        <v>25</v>
      </c>
      <c r="F17" s="2">
        <v>1</v>
      </c>
      <c r="G17" s="2">
        <f>E17*F17</f>
        <v>25</v>
      </c>
      <c r="H17" s="2"/>
      <c r="I17" s="2"/>
      <c r="J17" s="2"/>
    </row>
    <row r="18" spans="3:10" x14ac:dyDescent="0.25">
      <c r="D18" t="s">
        <v>12</v>
      </c>
      <c r="E18" s="2">
        <v>10</v>
      </c>
      <c r="F18" s="2">
        <v>2</v>
      </c>
      <c r="G18" s="9">
        <f>E18*F18</f>
        <v>20</v>
      </c>
      <c r="H18" s="2"/>
      <c r="I18" s="2"/>
      <c r="J18" s="2"/>
    </row>
    <row r="19" spans="3:10" x14ac:dyDescent="0.25">
      <c r="D19" t="s">
        <v>36</v>
      </c>
      <c r="E19" s="2">
        <v>30</v>
      </c>
      <c r="F19" s="2">
        <v>2</v>
      </c>
      <c r="G19" s="5">
        <f>E19*F19</f>
        <v>60</v>
      </c>
      <c r="H19" s="2"/>
      <c r="I19" s="2"/>
      <c r="J19" s="2"/>
    </row>
    <row r="20" spans="3:10" x14ac:dyDescent="0.25">
      <c r="E20" s="2"/>
      <c r="F20" s="2"/>
      <c r="G20" s="2">
        <f>SUM(G16:G19)</f>
        <v>225</v>
      </c>
      <c r="H20" s="2"/>
      <c r="I20" s="2"/>
      <c r="J20" s="2"/>
    </row>
    <row r="21" spans="3:10" x14ac:dyDescent="0.25">
      <c r="E21" s="2"/>
      <c r="F21" s="2"/>
      <c r="G21" s="2"/>
      <c r="H21" s="2"/>
      <c r="I21" s="2"/>
      <c r="J21" s="2"/>
    </row>
    <row r="22" spans="3:10" x14ac:dyDescent="0.25">
      <c r="C22" s="4" t="s">
        <v>14</v>
      </c>
      <c r="E22" s="2"/>
      <c r="F22" s="2"/>
      <c r="G22" s="2"/>
      <c r="H22" s="2"/>
      <c r="I22" s="2"/>
      <c r="J22" s="2"/>
    </row>
    <row r="23" spans="3:10" x14ac:dyDescent="0.25">
      <c r="D23" t="s">
        <v>9</v>
      </c>
      <c r="E23" s="2" t="s">
        <v>4</v>
      </c>
      <c r="F23" s="2" t="s">
        <v>13</v>
      </c>
      <c r="G23" s="2" t="s">
        <v>7</v>
      </c>
      <c r="H23" s="2"/>
      <c r="I23" s="2"/>
      <c r="J23" s="2"/>
    </row>
    <row r="24" spans="3:10" x14ac:dyDescent="0.25">
      <c r="C24">
        <v>1</v>
      </c>
      <c r="D24" t="s">
        <v>2</v>
      </c>
      <c r="E24" s="2">
        <f>30+10</f>
        <v>40</v>
      </c>
      <c r="F24" s="2">
        <v>1</v>
      </c>
      <c r="G24" s="2">
        <f>E24*F24</f>
        <v>40</v>
      </c>
      <c r="H24" s="2"/>
      <c r="I24" s="2"/>
      <c r="J24" s="2"/>
    </row>
    <row r="25" spans="3:10" x14ac:dyDescent="0.25">
      <c r="C25">
        <v>2</v>
      </c>
      <c r="D25" t="s">
        <v>3</v>
      </c>
      <c r="E25" s="2">
        <f>30+10</f>
        <v>40</v>
      </c>
      <c r="F25" s="2">
        <v>2</v>
      </c>
      <c r="G25" s="9">
        <f t="shared" ref="G25:G26" si="1">E25*F25</f>
        <v>80</v>
      </c>
      <c r="H25" s="2"/>
      <c r="I25" s="2"/>
      <c r="J25" s="2"/>
    </row>
    <row r="26" spans="3:10" x14ac:dyDescent="0.25">
      <c r="C26">
        <v>3</v>
      </c>
      <c r="D26" t="s">
        <v>19</v>
      </c>
      <c r="E26" s="2">
        <f>30+10</f>
        <v>40</v>
      </c>
      <c r="F26" s="2">
        <v>2</v>
      </c>
      <c r="G26" s="5">
        <f t="shared" si="1"/>
        <v>80</v>
      </c>
      <c r="H26" s="2"/>
      <c r="I26" s="2"/>
      <c r="J26" s="2"/>
    </row>
    <row r="27" spans="3:10" x14ac:dyDescent="0.25">
      <c r="G27" s="12">
        <f>SUM(G24:G26)</f>
        <v>200</v>
      </c>
    </row>
    <row r="28" spans="3:10" x14ac:dyDescent="0.25">
      <c r="G28" s="12"/>
    </row>
    <row r="29" spans="3:10" x14ac:dyDescent="0.25">
      <c r="C29" s="13" t="s">
        <v>34</v>
      </c>
      <c r="G29" s="12"/>
    </row>
    <row r="30" spans="3:10" x14ac:dyDescent="0.25">
      <c r="D30" t="s">
        <v>9</v>
      </c>
      <c r="E30" s="2" t="s">
        <v>4</v>
      </c>
      <c r="F30" s="2" t="s">
        <v>5</v>
      </c>
      <c r="G30" s="2" t="s">
        <v>6</v>
      </c>
      <c r="H30" s="2" t="s">
        <v>20</v>
      </c>
      <c r="I30" s="2" t="s">
        <v>21</v>
      </c>
      <c r="J30" s="2" t="s">
        <v>7</v>
      </c>
    </row>
    <row r="31" spans="3:10" x14ac:dyDescent="0.25">
      <c r="C31">
        <v>1</v>
      </c>
      <c r="D31" t="s">
        <v>2</v>
      </c>
      <c r="E31" s="2">
        <v>0</v>
      </c>
      <c r="F31" s="2">
        <f>E31/26/8</f>
        <v>0</v>
      </c>
      <c r="G31" s="2">
        <v>1.5</v>
      </c>
      <c r="H31" s="2">
        <v>1</v>
      </c>
      <c r="I31" s="2">
        <f>7+7</f>
        <v>14</v>
      </c>
      <c r="J31" s="2">
        <f>F31*G31*H31*I31</f>
        <v>0</v>
      </c>
    </row>
    <row r="32" spans="3:10" x14ac:dyDescent="0.25">
      <c r="C32">
        <v>2</v>
      </c>
      <c r="D32" t="s">
        <v>19</v>
      </c>
      <c r="E32" s="2">
        <v>2800</v>
      </c>
      <c r="F32" s="2">
        <f t="shared" ref="F32:F33" si="2">E32/26/8</f>
        <v>13.461538461538462</v>
      </c>
      <c r="G32" s="2">
        <v>1.5</v>
      </c>
      <c r="H32" s="2">
        <v>1</v>
      </c>
      <c r="I32" s="2">
        <f>4+4</f>
        <v>8</v>
      </c>
      <c r="J32" s="9">
        <f>F32*G32*H32*I32</f>
        <v>161.53846153846155</v>
      </c>
    </row>
    <row r="33" spans="3:10" x14ac:dyDescent="0.25">
      <c r="C33">
        <v>3</v>
      </c>
      <c r="D33" t="s">
        <v>19</v>
      </c>
      <c r="E33" s="2">
        <v>2800</v>
      </c>
      <c r="F33" s="2">
        <f t="shared" si="2"/>
        <v>13.461538461538462</v>
      </c>
      <c r="G33" s="2">
        <v>1.5</v>
      </c>
      <c r="H33" s="2">
        <v>1</v>
      </c>
      <c r="I33" s="2">
        <f>4+4</f>
        <v>8</v>
      </c>
      <c r="J33" s="5">
        <f>F33*G33*H33*I33</f>
        <v>161.53846153846155</v>
      </c>
    </row>
    <row r="34" spans="3:10" x14ac:dyDescent="0.25">
      <c r="E34" s="2"/>
      <c r="F34" s="2"/>
      <c r="G34" s="2"/>
      <c r="H34" s="2"/>
      <c r="I34" s="2"/>
      <c r="J34" s="9"/>
    </row>
    <row r="35" spans="3:10" x14ac:dyDescent="0.25">
      <c r="E35" s="2"/>
      <c r="F35" s="2"/>
      <c r="G35" s="2"/>
      <c r="H35" s="2"/>
      <c r="I35" s="2"/>
      <c r="J35" s="2">
        <f>SUM(J31:J33)</f>
        <v>323.07692307692309</v>
      </c>
    </row>
    <row r="37" spans="3:10" ht="15.75" thickBot="1" x14ac:dyDescent="0.3">
      <c r="C37" t="s">
        <v>33</v>
      </c>
      <c r="J37" s="14">
        <f>J13+G20+G27+J35</f>
        <v>1394.2307692307693</v>
      </c>
    </row>
    <row r="38" spans="3:10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40"/>
  <sheetViews>
    <sheetView topLeftCell="A4" workbookViewId="0">
      <selection activeCell="D42" sqref="D42"/>
    </sheetView>
  </sheetViews>
  <sheetFormatPr defaultRowHeight="15" x14ac:dyDescent="0.25"/>
  <cols>
    <col min="4" max="4" width="11.28515625" customWidth="1"/>
    <col min="5" max="5" width="9.5703125" bestFit="1" customWidth="1"/>
    <col min="7" max="7" width="9.5703125" bestFit="1" customWidth="1"/>
    <col min="8" max="8" width="7" bestFit="1" customWidth="1"/>
    <col min="10" max="10" width="10.5703125" bestFit="1" customWidth="1"/>
  </cols>
  <sheetData>
    <row r="3" spans="3:10" x14ac:dyDescent="0.25">
      <c r="C3" s="4" t="s">
        <v>22</v>
      </c>
      <c r="E3" s="2"/>
      <c r="F3" s="2"/>
      <c r="G3" s="2"/>
      <c r="H3" s="2"/>
      <c r="I3" s="2"/>
      <c r="J3" s="2"/>
    </row>
    <row r="4" spans="3:10" x14ac:dyDescent="0.25">
      <c r="C4" s="4" t="s">
        <v>41</v>
      </c>
      <c r="E4" s="2"/>
      <c r="F4" s="2"/>
      <c r="G4" s="2"/>
      <c r="H4" s="2"/>
      <c r="I4" s="2"/>
      <c r="J4" s="2"/>
    </row>
    <row r="5" spans="3:10" x14ac:dyDescent="0.25">
      <c r="C5" s="4" t="s">
        <v>0</v>
      </c>
      <c r="E5" s="2"/>
      <c r="F5" s="2"/>
      <c r="G5" s="2"/>
      <c r="H5" s="2"/>
      <c r="I5" s="2"/>
      <c r="J5" s="2"/>
    </row>
    <row r="6" spans="3:10" x14ac:dyDescent="0.25">
      <c r="E6" s="2"/>
      <c r="F6" s="2"/>
      <c r="G6" s="2"/>
      <c r="H6" s="2"/>
      <c r="I6" s="2"/>
      <c r="J6" s="2"/>
    </row>
    <row r="7" spans="3:10" x14ac:dyDescent="0.25">
      <c r="C7" s="1" t="s">
        <v>1</v>
      </c>
      <c r="E7" s="2"/>
      <c r="F7" s="2"/>
      <c r="G7" s="2"/>
      <c r="H7" s="2"/>
      <c r="I7" s="2"/>
      <c r="J7" s="2"/>
    </row>
    <row r="8" spans="3:10" x14ac:dyDescent="0.25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25">
      <c r="C9">
        <v>1</v>
      </c>
      <c r="D9" t="s">
        <v>2</v>
      </c>
      <c r="E9" s="2">
        <v>5600</v>
      </c>
      <c r="F9" s="2">
        <f>E9/26/8</f>
        <v>26.923076923076923</v>
      </c>
      <c r="G9" s="2">
        <v>1</v>
      </c>
      <c r="H9" s="2">
        <v>5</v>
      </c>
      <c r="I9" s="2">
        <v>8</v>
      </c>
      <c r="J9" s="2">
        <f>F9*G9*H9*I9</f>
        <v>1076.9230769230769</v>
      </c>
    </row>
    <row r="10" spans="3:10" x14ac:dyDescent="0.25">
      <c r="C10">
        <v>2</v>
      </c>
      <c r="D10" t="s">
        <v>19</v>
      </c>
      <c r="E10" s="2">
        <v>2800</v>
      </c>
      <c r="F10" s="2">
        <f t="shared" ref="F10:F11" si="0">E10/26/8</f>
        <v>13.461538461538462</v>
      </c>
      <c r="G10" s="2">
        <v>1</v>
      </c>
      <c r="H10" s="2">
        <v>5</v>
      </c>
      <c r="I10" s="2">
        <v>8</v>
      </c>
      <c r="J10" s="9">
        <f>F10*G10*H10*I10</f>
        <v>538.46153846153845</v>
      </c>
    </row>
    <row r="11" spans="3:10" x14ac:dyDescent="0.25">
      <c r="C11">
        <v>3</v>
      </c>
      <c r="D11" t="s">
        <v>19</v>
      </c>
      <c r="E11" s="2">
        <v>2800</v>
      </c>
      <c r="F11" s="2">
        <f t="shared" si="0"/>
        <v>13.461538461538462</v>
      </c>
      <c r="G11" s="2">
        <v>1</v>
      </c>
      <c r="H11" s="2">
        <v>5</v>
      </c>
      <c r="I11" s="2">
        <v>8</v>
      </c>
      <c r="J11" s="5">
        <f>F11*G11*H11*I11</f>
        <v>538.46153846153845</v>
      </c>
    </row>
    <row r="12" spans="3:10" x14ac:dyDescent="0.25">
      <c r="E12" s="2"/>
      <c r="F12" s="2"/>
      <c r="G12" s="2"/>
      <c r="H12" s="2"/>
      <c r="I12" s="2"/>
      <c r="J12" s="9"/>
    </row>
    <row r="13" spans="3:10" x14ac:dyDescent="0.25">
      <c r="E13" s="2"/>
      <c r="F13" s="2"/>
      <c r="G13" s="2"/>
      <c r="H13" s="2"/>
      <c r="I13" s="2"/>
      <c r="J13" s="2">
        <f>SUM(J9:J11)</f>
        <v>2153.8461538461538</v>
      </c>
    </row>
    <row r="14" spans="3:10" x14ac:dyDescent="0.25">
      <c r="C14" s="4" t="s">
        <v>35</v>
      </c>
      <c r="D14" s="1"/>
      <c r="E14" s="3"/>
      <c r="F14" s="2"/>
      <c r="G14" s="2"/>
      <c r="H14" s="2"/>
      <c r="I14" s="2"/>
      <c r="J14" s="2"/>
    </row>
    <row r="15" spans="3:10" x14ac:dyDescent="0.25">
      <c r="D15" t="s">
        <v>9</v>
      </c>
      <c r="E15" s="2" t="s">
        <v>4</v>
      </c>
      <c r="F15" s="2" t="s">
        <v>13</v>
      </c>
      <c r="G15" s="2" t="s">
        <v>7</v>
      </c>
      <c r="H15" s="2"/>
      <c r="I15" s="2"/>
      <c r="J15" s="2"/>
    </row>
    <row r="16" spans="3:10" x14ac:dyDescent="0.25">
      <c r="D16" t="s">
        <v>10</v>
      </c>
      <c r="E16" s="2">
        <v>0</v>
      </c>
      <c r="F16" s="2">
        <v>2</v>
      </c>
      <c r="G16" s="2">
        <f>E16*F16</f>
        <v>0</v>
      </c>
      <c r="H16" s="2"/>
      <c r="I16" s="2"/>
      <c r="J16" s="2"/>
    </row>
    <row r="17" spans="3:10" x14ac:dyDescent="0.25">
      <c r="D17" t="s">
        <v>11</v>
      </c>
      <c r="E17" s="2">
        <v>0</v>
      </c>
      <c r="F17" s="2">
        <v>1</v>
      </c>
      <c r="G17" s="2">
        <f>E17*F17</f>
        <v>0</v>
      </c>
      <c r="H17" s="2"/>
      <c r="I17" s="2"/>
      <c r="J17" s="2"/>
    </row>
    <row r="18" spans="3:10" x14ac:dyDescent="0.25">
      <c r="D18" t="s">
        <v>12</v>
      </c>
      <c r="E18" s="2">
        <v>0</v>
      </c>
      <c r="F18" s="2">
        <v>2</v>
      </c>
      <c r="G18" s="9">
        <f>E18*F18</f>
        <v>0</v>
      </c>
      <c r="H18" s="2"/>
      <c r="I18" s="2"/>
      <c r="J18" s="2"/>
    </row>
    <row r="19" spans="3:10" x14ac:dyDescent="0.25">
      <c r="D19" t="s">
        <v>36</v>
      </c>
      <c r="E19" s="2">
        <v>30</v>
      </c>
      <c r="F19" s="2">
        <v>4</v>
      </c>
      <c r="G19" s="5">
        <f>E19*F19</f>
        <v>120</v>
      </c>
      <c r="H19" s="2"/>
      <c r="I19" s="2"/>
      <c r="J19" s="2"/>
    </row>
    <row r="20" spans="3:10" x14ac:dyDescent="0.25">
      <c r="E20" s="2"/>
      <c r="F20" s="2"/>
      <c r="G20" s="2">
        <f>SUM(G16:G19)</f>
        <v>120</v>
      </c>
      <c r="H20" s="2"/>
      <c r="I20" s="2"/>
      <c r="J20" s="2"/>
    </row>
    <row r="21" spans="3:10" x14ac:dyDescent="0.25">
      <c r="E21" s="2"/>
      <c r="F21" s="2"/>
      <c r="G21" s="2"/>
      <c r="H21" s="2"/>
      <c r="I21" s="2"/>
      <c r="J21" s="2"/>
    </row>
    <row r="22" spans="3:10" x14ac:dyDescent="0.25">
      <c r="C22" s="4" t="s">
        <v>14</v>
      </c>
      <c r="E22" s="2"/>
      <c r="F22" s="2"/>
      <c r="G22" s="2"/>
      <c r="H22" s="2"/>
      <c r="I22" s="2"/>
      <c r="J22" s="2"/>
    </row>
    <row r="23" spans="3:10" x14ac:dyDescent="0.25">
      <c r="D23" t="s">
        <v>9</v>
      </c>
      <c r="E23" s="2" t="s">
        <v>4</v>
      </c>
      <c r="F23" s="2" t="s">
        <v>13</v>
      </c>
      <c r="G23" s="2" t="s">
        <v>7</v>
      </c>
      <c r="H23" s="2"/>
      <c r="I23" s="2"/>
      <c r="J23" s="2"/>
    </row>
    <row r="24" spans="3:10" x14ac:dyDescent="0.25">
      <c r="C24">
        <v>1</v>
      </c>
      <c r="D24" t="s">
        <v>2</v>
      </c>
      <c r="E24" s="2">
        <v>50</v>
      </c>
      <c r="F24" s="2">
        <v>7</v>
      </c>
      <c r="G24" s="2">
        <f>E24*F24</f>
        <v>350</v>
      </c>
      <c r="H24" s="2"/>
      <c r="I24" s="2"/>
      <c r="J24" s="2"/>
    </row>
    <row r="25" spans="3:10" x14ac:dyDescent="0.25">
      <c r="C25">
        <v>2</v>
      </c>
      <c r="D25" t="s">
        <v>3</v>
      </c>
      <c r="E25" s="2">
        <v>50</v>
      </c>
      <c r="F25" s="2">
        <v>7</v>
      </c>
      <c r="G25" s="9">
        <f t="shared" ref="G25:G26" si="1">E25*F25</f>
        <v>350</v>
      </c>
      <c r="H25" s="2"/>
      <c r="I25" s="2"/>
      <c r="J25" s="2"/>
    </row>
    <row r="26" spans="3:10" x14ac:dyDescent="0.25">
      <c r="C26">
        <v>3</v>
      </c>
      <c r="D26" t="s">
        <v>19</v>
      </c>
      <c r="E26" s="2">
        <v>50</v>
      </c>
      <c r="F26" s="2">
        <v>7</v>
      </c>
      <c r="G26" s="5">
        <f t="shared" si="1"/>
        <v>350</v>
      </c>
      <c r="H26" s="2"/>
      <c r="I26" s="2"/>
      <c r="J26" s="2"/>
    </row>
    <row r="27" spans="3:10" x14ac:dyDescent="0.25">
      <c r="G27" s="12">
        <f>SUM(G24:G26)</f>
        <v>1050</v>
      </c>
    </row>
    <row r="28" spans="3:10" x14ac:dyDescent="0.25">
      <c r="G28" s="12"/>
    </row>
    <row r="29" spans="3:10" x14ac:dyDescent="0.25">
      <c r="C29" s="13" t="s">
        <v>34</v>
      </c>
      <c r="G29" s="12"/>
    </row>
    <row r="30" spans="3:10" x14ac:dyDescent="0.25">
      <c r="D30" t="s">
        <v>9</v>
      </c>
      <c r="E30" s="2" t="s">
        <v>4</v>
      </c>
      <c r="F30" s="2" t="s">
        <v>5</v>
      </c>
      <c r="G30" s="2" t="s">
        <v>6</v>
      </c>
      <c r="H30" s="2" t="s">
        <v>20</v>
      </c>
      <c r="I30" s="2" t="s">
        <v>21</v>
      </c>
      <c r="J30" s="2" t="s">
        <v>7</v>
      </c>
    </row>
    <row r="31" spans="3:10" x14ac:dyDescent="0.25">
      <c r="C31">
        <v>1</v>
      </c>
      <c r="D31" t="s">
        <v>2</v>
      </c>
      <c r="E31" s="2">
        <v>5600</v>
      </c>
      <c r="F31" s="2">
        <f>E31/26/8</f>
        <v>26.923076923076923</v>
      </c>
      <c r="G31" s="2">
        <v>1.5</v>
      </c>
      <c r="H31" s="2">
        <v>3</v>
      </c>
      <c r="I31" s="2">
        <v>4</v>
      </c>
      <c r="J31" s="2">
        <f>F31*G31*H31*I31</f>
        <v>484.61538461538464</v>
      </c>
    </row>
    <row r="32" spans="3:10" x14ac:dyDescent="0.25">
      <c r="C32">
        <v>2</v>
      </c>
      <c r="D32" t="s">
        <v>19</v>
      </c>
      <c r="E32" s="2">
        <v>2800</v>
      </c>
      <c r="F32" s="2">
        <f t="shared" ref="F32:F33" si="2">E32/26/8</f>
        <v>13.461538461538462</v>
      </c>
      <c r="G32" s="2">
        <v>1.5</v>
      </c>
      <c r="H32" s="2">
        <v>3</v>
      </c>
      <c r="I32" s="2">
        <f>4</f>
        <v>4</v>
      </c>
      <c r="J32" s="9">
        <f>F32*G32*H32*I32</f>
        <v>242.30769230769232</v>
      </c>
    </row>
    <row r="33" spans="3:10" x14ac:dyDescent="0.25">
      <c r="C33">
        <v>3</v>
      </c>
      <c r="D33" t="s">
        <v>19</v>
      </c>
      <c r="E33" s="2">
        <v>2800</v>
      </c>
      <c r="F33" s="2">
        <f t="shared" si="2"/>
        <v>13.461538461538462</v>
      </c>
      <c r="G33" s="2">
        <v>1.5</v>
      </c>
      <c r="H33" s="2">
        <v>3</v>
      </c>
      <c r="I33" s="2">
        <v>4</v>
      </c>
      <c r="J33" s="9">
        <f>F33*G33*H33*I33</f>
        <v>242.30769230769232</v>
      </c>
    </row>
    <row r="34" spans="3:10" x14ac:dyDescent="0.25">
      <c r="D34" t="s">
        <v>19</v>
      </c>
      <c r="E34" s="2">
        <v>2800</v>
      </c>
      <c r="F34" s="2">
        <f t="shared" ref="F34:F35" si="3">E34/26/8</f>
        <v>13.461538461538462</v>
      </c>
      <c r="G34" s="2">
        <v>2</v>
      </c>
      <c r="H34" s="2">
        <v>1</v>
      </c>
      <c r="I34" s="2">
        <v>16</v>
      </c>
      <c r="J34" s="9">
        <f>F34*G34*H34*I34</f>
        <v>430.76923076923077</v>
      </c>
    </row>
    <row r="35" spans="3:10" x14ac:dyDescent="0.25">
      <c r="D35" t="s">
        <v>19</v>
      </c>
      <c r="E35" s="2">
        <v>2800</v>
      </c>
      <c r="F35" s="2">
        <f t="shared" si="3"/>
        <v>13.461538461538462</v>
      </c>
      <c r="G35" s="2">
        <v>2</v>
      </c>
      <c r="H35" s="2">
        <v>1</v>
      </c>
      <c r="I35" s="2">
        <v>16</v>
      </c>
      <c r="J35" s="9">
        <f>F35*G35*H35*I35</f>
        <v>430.76923076923077</v>
      </c>
    </row>
    <row r="36" spans="3:10" x14ac:dyDescent="0.25">
      <c r="J36" s="5"/>
    </row>
    <row r="37" spans="3:10" x14ac:dyDescent="0.25">
      <c r="J37" s="2">
        <f>SUM(J31:J35)</f>
        <v>1830.7692307692307</v>
      </c>
    </row>
    <row r="39" spans="3:10" ht="15.75" thickBot="1" x14ac:dyDescent="0.3">
      <c r="C39" t="s">
        <v>33</v>
      </c>
      <c r="J39" s="14">
        <f>J13+G20+G27+J37</f>
        <v>5154.6153846153848</v>
      </c>
    </row>
    <row r="40" spans="3:10" ht="15.75" thickTop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38"/>
  <sheetViews>
    <sheetView topLeftCell="A4" workbookViewId="0">
      <selection activeCell="F39" sqref="F39"/>
    </sheetView>
  </sheetViews>
  <sheetFormatPr defaultRowHeight="15" x14ac:dyDescent="0.25"/>
  <cols>
    <col min="4" max="4" width="11.28515625" customWidth="1"/>
    <col min="5" max="5" width="9.5703125" bestFit="1" customWidth="1"/>
    <col min="7" max="7" width="9.5703125" bestFit="1" customWidth="1"/>
    <col min="8" max="8" width="7" bestFit="1" customWidth="1"/>
    <col min="10" max="10" width="10.5703125" bestFit="1" customWidth="1"/>
  </cols>
  <sheetData>
    <row r="3" spans="3:10" x14ac:dyDescent="0.25">
      <c r="C3" s="4" t="s">
        <v>22</v>
      </c>
      <c r="E3" s="2"/>
      <c r="F3" s="2"/>
      <c r="G3" s="2"/>
      <c r="H3" s="2"/>
      <c r="I3" s="2"/>
      <c r="J3" s="2"/>
    </row>
    <row r="4" spans="3:10" x14ac:dyDescent="0.25">
      <c r="C4" s="4" t="s">
        <v>42</v>
      </c>
      <c r="E4" s="2"/>
      <c r="F4" s="2"/>
      <c r="G4" s="2"/>
      <c r="H4" s="2"/>
      <c r="I4" s="2"/>
      <c r="J4" s="2"/>
    </row>
    <row r="5" spans="3:10" x14ac:dyDescent="0.25">
      <c r="C5" s="4" t="s">
        <v>0</v>
      </c>
      <c r="E5" s="2"/>
      <c r="F5" s="2"/>
      <c r="G5" s="2"/>
      <c r="H5" s="2"/>
      <c r="I5" s="2"/>
      <c r="J5" s="2"/>
    </row>
    <row r="6" spans="3:10" x14ac:dyDescent="0.25">
      <c r="E6" s="2"/>
      <c r="F6" s="2"/>
      <c r="G6" s="2"/>
      <c r="H6" s="2"/>
      <c r="I6" s="2"/>
      <c r="J6" s="2"/>
    </row>
    <row r="7" spans="3:10" x14ac:dyDescent="0.25">
      <c r="C7" s="1" t="s">
        <v>1</v>
      </c>
      <c r="E7" s="2"/>
      <c r="F7" s="2"/>
      <c r="G7" s="2"/>
      <c r="H7" s="2"/>
      <c r="I7" s="2"/>
      <c r="J7" s="2"/>
    </row>
    <row r="8" spans="3:10" x14ac:dyDescent="0.25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25">
      <c r="C9">
        <v>1</v>
      </c>
      <c r="D9" t="s">
        <v>2</v>
      </c>
      <c r="E9" s="2">
        <v>5600</v>
      </c>
      <c r="F9" s="2">
        <f>E9/26/8</f>
        <v>26.923076923076923</v>
      </c>
      <c r="G9" s="2">
        <v>1</v>
      </c>
      <c r="H9" s="2">
        <v>1</v>
      </c>
      <c r="I9" s="2">
        <v>8</v>
      </c>
      <c r="J9" s="2">
        <f>F9*G9*H9*I9</f>
        <v>215.38461538461539</v>
      </c>
    </row>
    <row r="10" spans="3:10" x14ac:dyDescent="0.25">
      <c r="C10">
        <v>2</v>
      </c>
      <c r="D10" t="s">
        <v>19</v>
      </c>
      <c r="E10" s="2">
        <v>2800</v>
      </c>
      <c r="F10" s="2">
        <f t="shared" ref="F10:F11" si="0">E10/26/8</f>
        <v>13.461538461538462</v>
      </c>
      <c r="G10" s="2">
        <v>1</v>
      </c>
      <c r="H10" s="2">
        <v>3</v>
      </c>
      <c r="I10" s="2">
        <v>8</v>
      </c>
      <c r="J10" s="9">
        <f>F10*G10*H10*I10</f>
        <v>323.07692307692309</v>
      </c>
    </row>
    <row r="11" spans="3:10" x14ac:dyDescent="0.25">
      <c r="C11">
        <v>3</v>
      </c>
      <c r="D11" t="s">
        <v>19</v>
      </c>
      <c r="E11" s="2">
        <v>2800</v>
      </c>
      <c r="F11" s="2">
        <f t="shared" si="0"/>
        <v>13.461538461538462</v>
      </c>
      <c r="G11" s="2">
        <v>1</v>
      </c>
      <c r="H11" s="2">
        <v>3</v>
      </c>
      <c r="I11" s="2">
        <v>8</v>
      </c>
      <c r="J11" s="5">
        <f>F11*G11*H11*I11</f>
        <v>323.07692307692309</v>
      </c>
    </row>
    <row r="12" spans="3:10" x14ac:dyDescent="0.25">
      <c r="E12" s="2"/>
      <c r="F12" s="2"/>
      <c r="G12" s="2"/>
      <c r="H12" s="2"/>
      <c r="I12" s="2"/>
      <c r="J12" s="9"/>
    </row>
    <row r="13" spans="3:10" x14ac:dyDescent="0.25">
      <c r="E13" s="2"/>
      <c r="F13" s="2"/>
      <c r="G13" s="2"/>
      <c r="H13" s="2"/>
      <c r="I13" s="2"/>
      <c r="J13" s="2">
        <f>SUM(J9:J11)</f>
        <v>861.53846153846155</v>
      </c>
    </row>
    <row r="14" spans="3:10" x14ac:dyDescent="0.25">
      <c r="C14" s="4" t="s">
        <v>35</v>
      </c>
      <c r="D14" s="1"/>
      <c r="E14" s="3"/>
      <c r="F14" s="2"/>
      <c r="G14" s="2"/>
      <c r="H14" s="2"/>
      <c r="I14" s="2"/>
      <c r="J14" s="2"/>
    </row>
    <row r="15" spans="3:10" x14ac:dyDescent="0.25">
      <c r="D15" t="s">
        <v>9</v>
      </c>
      <c r="E15" s="2" t="s">
        <v>4</v>
      </c>
      <c r="F15" s="2" t="s">
        <v>13</v>
      </c>
      <c r="G15" s="2" t="s">
        <v>7</v>
      </c>
      <c r="H15" s="2"/>
      <c r="I15" s="2"/>
      <c r="J15" s="2"/>
    </row>
    <row r="16" spans="3:10" x14ac:dyDescent="0.25">
      <c r="D16" t="s">
        <v>10</v>
      </c>
      <c r="E16" s="2">
        <v>60</v>
      </c>
      <c r="F16" s="2">
        <v>3</v>
      </c>
      <c r="G16" s="2">
        <f>E16*F16</f>
        <v>180</v>
      </c>
      <c r="H16" s="2"/>
      <c r="I16" s="2"/>
      <c r="J16" s="2"/>
    </row>
    <row r="17" spans="3:10" x14ac:dyDescent="0.25">
      <c r="D17" t="s">
        <v>11</v>
      </c>
      <c r="E17" s="2">
        <v>30</v>
      </c>
      <c r="F17" s="2">
        <v>3</v>
      </c>
      <c r="G17" s="2">
        <f>E17*F17</f>
        <v>90</v>
      </c>
      <c r="H17" s="2"/>
      <c r="I17" s="2"/>
      <c r="J17" s="2"/>
    </row>
    <row r="18" spans="3:10" x14ac:dyDescent="0.25">
      <c r="D18" t="s">
        <v>12</v>
      </c>
      <c r="E18" s="2">
        <v>10</v>
      </c>
      <c r="F18" s="2">
        <v>3</v>
      </c>
      <c r="G18" s="9">
        <f>E18*F18</f>
        <v>30</v>
      </c>
      <c r="H18" s="2"/>
      <c r="I18" s="2"/>
      <c r="J18" s="2"/>
    </row>
    <row r="19" spans="3:10" x14ac:dyDescent="0.25">
      <c r="D19" t="s">
        <v>36</v>
      </c>
      <c r="E19" s="2">
        <v>30</v>
      </c>
      <c r="F19" s="2">
        <v>3</v>
      </c>
      <c r="G19" s="5">
        <f>E19*F19</f>
        <v>90</v>
      </c>
      <c r="H19" s="2"/>
      <c r="I19" s="2"/>
      <c r="J19" s="2"/>
    </row>
    <row r="20" spans="3:10" x14ac:dyDescent="0.25">
      <c r="E20" s="2"/>
      <c r="F20" s="2"/>
      <c r="G20" s="2">
        <f>SUM(G16:G19)</f>
        <v>390</v>
      </c>
      <c r="H20" s="2"/>
      <c r="I20" s="2"/>
      <c r="J20" s="2"/>
    </row>
    <row r="21" spans="3:10" x14ac:dyDescent="0.25">
      <c r="E21" s="2"/>
      <c r="F21" s="2"/>
      <c r="G21" s="2"/>
      <c r="H21" s="2"/>
      <c r="I21" s="2"/>
      <c r="J21" s="2"/>
    </row>
    <row r="22" spans="3:10" x14ac:dyDescent="0.25">
      <c r="C22" s="4" t="s">
        <v>14</v>
      </c>
      <c r="E22" s="2"/>
      <c r="F22" s="2"/>
      <c r="G22" s="2"/>
      <c r="H22" s="2"/>
      <c r="I22" s="2"/>
      <c r="J22" s="2"/>
    </row>
    <row r="23" spans="3:10" x14ac:dyDescent="0.25">
      <c r="D23" t="s">
        <v>9</v>
      </c>
      <c r="E23" s="2" t="s">
        <v>4</v>
      </c>
      <c r="F23" s="2" t="s">
        <v>13</v>
      </c>
      <c r="G23" s="2" t="s">
        <v>7</v>
      </c>
      <c r="H23" s="2"/>
      <c r="I23" s="2"/>
      <c r="J23" s="2"/>
    </row>
    <row r="24" spans="3:10" x14ac:dyDescent="0.25">
      <c r="C24">
        <v>1</v>
      </c>
      <c r="D24" t="s">
        <v>2</v>
      </c>
      <c r="E24" s="2">
        <v>40</v>
      </c>
      <c r="F24" s="2">
        <v>1</v>
      </c>
      <c r="G24" s="2">
        <f>E24*F24</f>
        <v>40</v>
      </c>
      <c r="H24" s="2"/>
      <c r="I24" s="2"/>
      <c r="J24" s="2"/>
    </row>
    <row r="25" spans="3:10" x14ac:dyDescent="0.25">
      <c r="C25">
        <v>2</v>
      </c>
      <c r="D25" t="s">
        <v>3</v>
      </c>
      <c r="E25" s="2">
        <v>40</v>
      </c>
      <c r="F25" s="2">
        <v>3</v>
      </c>
      <c r="G25" s="9">
        <f t="shared" ref="G25:G26" si="1">E25*F25</f>
        <v>120</v>
      </c>
      <c r="H25" s="2"/>
      <c r="I25" s="2"/>
      <c r="J25" s="2"/>
    </row>
    <row r="26" spans="3:10" x14ac:dyDescent="0.25">
      <c r="C26">
        <v>3</v>
      </c>
      <c r="D26" t="s">
        <v>19</v>
      </c>
      <c r="E26" s="2">
        <v>40</v>
      </c>
      <c r="F26" s="2">
        <v>3</v>
      </c>
      <c r="G26" s="5">
        <f t="shared" si="1"/>
        <v>120</v>
      </c>
      <c r="H26" s="2"/>
      <c r="I26" s="2"/>
      <c r="J26" s="2"/>
    </row>
    <row r="27" spans="3:10" x14ac:dyDescent="0.25">
      <c r="G27" s="12">
        <f>SUM(G24:G26)</f>
        <v>280</v>
      </c>
    </row>
    <row r="28" spans="3:10" x14ac:dyDescent="0.25">
      <c r="G28" s="12"/>
    </row>
    <row r="29" spans="3:10" x14ac:dyDescent="0.25">
      <c r="C29" s="13" t="s">
        <v>34</v>
      </c>
      <c r="G29" s="12"/>
    </row>
    <row r="30" spans="3:10" x14ac:dyDescent="0.25">
      <c r="D30" t="s">
        <v>9</v>
      </c>
      <c r="E30" s="2" t="s">
        <v>4</v>
      </c>
      <c r="F30" s="2" t="s">
        <v>5</v>
      </c>
      <c r="G30" s="2" t="s">
        <v>6</v>
      </c>
      <c r="H30" s="2" t="s">
        <v>20</v>
      </c>
      <c r="I30" s="2" t="s">
        <v>21</v>
      </c>
      <c r="J30" s="2" t="s">
        <v>7</v>
      </c>
    </row>
    <row r="31" spans="3:10" x14ac:dyDescent="0.25">
      <c r="C31">
        <v>1</v>
      </c>
      <c r="D31" t="s">
        <v>2</v>
      </c>
      <c r="E31" s="2">
        <v>5600</v>
      </c>
      <c r="F31" s="2">
        <f>E31/26/8</f>
        <v>26.923076923076923</v>
      </c>
      <c r="G31" s="2">
        <v>1.5</v>
      </c>
      <c r="H31" s="2">
        <v>1</v>
      </c>
      <c r="I31" s="2">
        <v>4</v>
      </c>
      <c r="J31" s="2">
        <f>F31*G31*H31*I31</f>
        <v>161.53846153846155</v>
      </c>
    </row>
    <row r="32" spans="3:10" x14ac:dyDescent="0.25">
      <c r="C32">
        <v>2</v>
      </c>
      <c r="D32" t="s">
        <v>19</v>
      </c>
      <c r="E32" s="2">
        <v>2800</v>
      </c>
      <c r="F32" s="2">
        <f t="shared" ref="F32:F33" si="2">E32/26/8</f>
        <v>13.461538461538462</v>
      </c>
      <c r="G32" s="2">
        <v>1.5</v>
      </c>
      <c r="H32" s="2">
        <v>3</v>
      </c>
      <c r="I32" s="2">
        <f>4</f>
        <v>4</v>
      </c>
      <c r="J32" s="9">
        <f>F32*G32*H32*I32</f>
        <v>242.30769230769232</v>
      </c>
    </row>
    <row r="33" spans="3:10" x14ac:dyDescent="0.25">
      <c r="C33">
        <v>3</v>
      </c>
      <c r="D33" t="s">
        <v>19</v>
      </c>
      <c r="E33" s="2">
        <v>2800</v>
      </c>
      <c r="F33" s="2">
        <f t="shared" si="2"/>
        <v>13.461538461538462</v>
      </c>
      <c r="G33" s="2">
        <v>1.5</v>
      </c>
      <c r="H33" s="2">
        <v>3</v>
      </c>
      <c r="I33" s="2">
        <v>4</v>
      </c>
      <c r="J33" s="9">
        <f>F33*G33*H33*I33</f>
        <v>242.30769230769232</v>
      </c>
    </row>
    <row r="34" spans="3:10" x14ac:dyDescent="0.25">
      <c r="J34" s="5"/>
    </row>
    <row r="35" spans="3:10" x14ac:dyDescent="0.25">
      <c r="J35" s="2">
        <f>SUM(J31:J33)</f>
        <v>646.15384615384619</v>
      </c>
    </row>
    <row r="37" spans="3:10" ht="15.75" thickBot="1" x14ac:dyDescent="0.3">
      <c r="C37" t="s">
        <v>33</v>
      </c>
      <c r="J37" s="14">
        <f>J13+G20+G27+J35</f>
        <v>2177.6923076923076</v>
      </c>
    </row>
    <row r="38" spans="3:10" ht="15.75" thickTop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1"/>
  <sheetViews>
    <sheetView workbookViewId="0">
      <selection activeCell="E20" sqref="E20"/>
    </sheetView>
  </sheetViews>
  <sheetFormatPr defaultRowHeight="15" x14ac:dyDescent="0.25"/>
  <cols>
    <col min="1" max="1" width="5.85546875" customWidth="1"/>
    <col min="2" max="2" width="19.28515625" customWidth="1"/>
    <col min="3" max="3" width="10.85546875" customWidth="1"/>
    <col min="4" max="6" width="9.5703125" bestFit="1" customWidth="1"/>
    <col min="7" max="8" width="13.28515625" customWidth="1"/>
    <col min="9" max="9" width="11.28515625" bestFit="1" customWidth="1"/>
  </cols>
  <sheetData>
    <row r="3" spans="2:10" x14ac:dyDescent="0.25">
      <c r="B3" s="20" t="s">
        <v>46</v>
      </c>
    </row>
    <row r="6" spans="2:10" x14ac:dyDescent="0.25">
      <c r="B6" s="16"/>
      <c r="C6" s="25" t="s">
        <v>44</v>
      </c>
      <c r="D6" s="25"/>
      <c r="E6" s="25"/>
      <c r="F6" s="25"/>
      <c r="G6" s="25"/>
      <c r="H6" s="25"/>
      <c r="I6" s="16"/>
    </row>
    <row r="7" spans="2:10" x14ac:dyDescent="0.25">
      <c r="B7" s="16"/>
      <c r="C7" s="17">
        <v>1</v>
      </c>
      <c r="D7" s="17">
        <v>2</v>
      </c>
      <c r="E7" s="17">
        <v>3</v>
      </c>
      <c r="F7" s="17">
        <v>4</v>
      </c>
      <c r="G7" s="17" t="s">
        <v>43</v>
      </c>
      <c r="H7" s="17">
        <v>7</v>
      </c>
      <c r="I7" s="17" t="s">
        <v>7</v>
      </c>
    </row>
    <row r="8" spans="2:10" x14ac:dyDescent="0.25">
      <c r="B8" s="16" t="s">
        <v>1</v>
      </c>
      <c r="C8" s="18">
        <f>'EP1'!J13</f>
        <v>215.38461538461539</v>
      </c>
      <c r="D8" s="18">
        <f>'EP2'!J13</f>
        <v>430.76923076923077</v>
      </c>
      <c r="E8" s="18">
        <f>'EP3'!J13</f>
        <v>646.15384615384619</v>
      </c>
      <c r="F8" s="18">
        <f>'EP4'!J13</f>
        <v>646.15384615384619</v>
      </c>
      <c r="G8" s="18">
        <f>'EP5&amp;6'!J13</f>
        <v>2153.8461538461538</v>
      </c>
      <c r="H8" s="18">
        <f>'EP7'!J13</f>
        <v>861.53846153846155</v>
      </c>
      <c r="I8" s="19">
        <f>SUM(C8:H8)</f>
        <v>4953.8461538461543</v>
      </c>
    </row>
    <row r="9" spans="2:10" x14ac:dyDescent="0.25">
      <c r="B9" s="16" t="s">
        <v>45</v>
      </c>
      <c r="C9" s="18">
        <f>'EP1'!G20</f>
        <v>113</v>
      </c>
      <c r="D9" s="18">
        <f>'EP2'!G20</f>
        <v>180</v>
      </c>
      <c r="E9" s="18">
        <f>'EP3'!G20</f>
        <v>180</v>
      </c>
      <c r="F9" s="18">
        <f>'EP4'!G20</f>
        <v>225</v>
      </c>
      <c r="G9" s="18">
        <f>'EP5&amp;6'!G20</f>
        <v>120</v>
      </c>
      <c r="H9" s="18">
        <f>'EP7'!G20</f>
        <v>390</v>
      </c>
      <c r="I9" s="19">
        <f>SUM(C9:H9)</f>
        <v>1208</v>
      </c>
    </row>
    <row r="10" spans="2:10" x14ac:dyDescent="0.25">
      <c r="B10" s="16" t="s">
        <v>14</v>
      </c>
      <c r="C10" s="18">
        <f>'EP1'!G27</f>
        <v>20</v>
      </c>
      <c r="D10" s="18">
        <f>'EP2'!G27</f>
        <v>240</v>
      </c>
      <c r="E10" s="18">
        <f>'EP3'!G27</f>
        <v>200</v>
      </c>
      <c r="F10" s="18">
        <f>'EP4'!G27</f>
        <v>200</v>
      </c>
      <c r="G10" s="18">
        <f>'EP5&amp;6'!G27</f>
        <v>1050</v>
      </c>
      <c r="H10" s="18">
        <f>'EP7'!G27</f>
        <v>280</v>
      </c>
      <c r="I10" s="19">
        <f>SUM(C10:H10)</f>
        <v>1990</v>
      </c>
    </row>
    <row r="11" spans="2:10" x14ac:dyDescent="0.25">
      <c r="B11" s="16" t="s">
        <v>34</v>
      </c>
      <c r="C11" s="18">
        <f>'EP1'!J35</f>
        <v>121.15384615384616</v>
      </c>
      <c r="D11" s="18">
        <f>'EP2'!J38</f>
        <v>565.38461538461547</v>
      </c>
      <c r="E11" s="18">
        <f>'EP3'!J35</f>
        <v>323.07692307692309</v>
      </c>
      <c r="F11" s="18">
        <f>'EP4'!J35</f>
        <v>323.07692307692309</v>
      </c>
      <c r="G11" s="18">
        <f>'EP5&amp;6'!J37</f>
        <v>1830.7692307692307</v>
      </c>
      <c r="H11" s="18">
        <f>'EP7'!J35</f>
        <v>646.15384615384619</v>
      </c>
      <c r="I11" s="19">
        <f>SUM(C11:H11)</f>
        <v>3809.6153846153848</v>
      </c>
    </row>
    <row r="12" spans="2:10" x14ac:dyDescent="0.25">
      <c r="B12" s="16" t="s">
        <v>7</v>
      </c>
      <c r="C12" s="19">
        <f t="shared" ref="C12:H12" si="0">SUM(C7:C11)</f>
        <v>470.53846153846155</v>
      </c>
      <c r="D12" s="19">
        <f t="shared" si="0"/>
        <v>1418.1538461538462</v>
      </c>
      <c r="E12" s="19">
        <f t="shared" si="0"/>
        <v>1352.2307692307693</v>
      </c>
      <c r="F12" s="19">
        <f t="shared" si="0"/>
        <v>1398.2307692307693</v>
      </c>
      <c r="G12" s="19">
        <f t="shared" si="0"/>
        <v>5154.6153846153848</v>
      </c>
      <c r="H12" s="19">
        <f t="shared" si="0"/>
        <v>2184.6923076923076</v>
      </c>
      <c r="I12" s="19">
        <f>SUM(I7:I11)</f>
        <v>11961.461538461539</v>
      </c>
    </row>
    <row r="14" spans="2:10" x14ac:dyDescent="0.25">
      <c r="F14" t="s">
        <v>52</v>
      </c>
      <c r="I14" s="12">
        <f>Sheet10!G21</f>
        <v>4060</v>
      </c>
    </row>
    <row r="16" spans="2:10" ht="15.75" thickBot="1" x14ac:dyDescent="0.3">
      <c r="H16" t="s">
        <v>15</v>
      </c>
      <c r="I16" s="23">
        <f>I12-I14</f>
        <v>7901.461538461539</v>
      </c>
      <c r="J16" s="24">
        <f>I16/I19</f>
        <v>0.37626007326007327</v>
      </c>
    </row>
    <row r="19" spans="8:10" x14ac:dyDescent="0.25">
      <c r="H19" t="s">
        <v>53</v>
      </c>
      <c r="I19" s="2">
        <v>21000</v>
      </c>
    </row>
    <row r="21" spans="8:10" x14ac:dyDescent="0.25">
      <c r="H21" t="s">
        <v>54</v>
      </c>
      <c r="I21" s="22">
        <f>I19-I16</f>
        <v>13098.538461538461</v>
      </c>
      <c r="J21" s="24">
        <f>I21/I19</f>
        <v>0.62373992673992673</v>
      </c>
    </row>
  </sheetData>
  <mergeCells count="1">
    <mergeCell ref="C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1"/>
  <sheetViews>
    <sheetView workbookViewId="0">
      <selection activeCell="G24" sqref="G24"/>
    </sheetView>
  </sheetViews>
  <sheetFormatPr defaultRowHeight="15" x14ac:dyDescent="0.25"/>
  <cols>
    <col min="2" max="2" width="10.7109375" bestFit="1" customWidth="1"/>
    <col min="3" max="3" width="16.7109375" customWidth="1"/>
    <col min="7" max="7" width="9.5703125" bestFit="1" customWidth="1"/>
  </cols>
  <sheetData>
    <row r="3" spans="2:7" x14ac:dyDescent="0.25">
      <c r="C3" s="15" t="s">
        <v>47</v>
      </c>
    </row>
    <row r="6" spans="2:7" x14ac:dyDescent="0.25">
      <c r="D6" t="s">
        <v>31</v>
      </c>
      <c r="E6" t="s">
        <v>48</v>
      </c>
      <c r="F6" t="s">
        <v>49</v>
      </c>
    </row>
    <row r="7" spans="2:7" x14ac:dyDescent="0.25">
      <c r="B7" s="21">
        <v>43058</v>
      </c>
      <c r="C7" t="s">
        <v>50</v>
      </c>
      <c r="D7">
        <v>2</v>
      </c>
      <c r="E7">
        <v>2</v>
      </c>
      <c r="F7">
        <v>70</v>
      </c>
      <c r="G7">
        <f>D7*E7*F7</f>
        <v>280</v>
      </c>
    </row>
    <row r="8" spans="2:7" x14ac:dyDescent="0.25">
      <c r="B8" s="21">
        <v>43059</v>
      </c>
      <c r="C8" t="s">
        <v>51</v>
      </c>
      <c r="D8">
        <v>5</v>
      </c>
      <c r="E8">
        <v>2</v>
      </c>
      <c r="F8">
        <v>70</v>
      </c>
      <c r="G8">
        <f>D8*E8*F8</f>
        <v>700</v>
      </c>
    </row>
    <row r="9" spans="2:7" x14ac:dyDescent="0.25">
      <c r="B9" s="21">
        <v>43075</v>
      </c>
      <c r="C9" t="s">
        <v>50</v>
      </c>
      <c r="D9">
        <v>2</v>
      </c>
      <c r="E9">
        <v>2</v>
      </c>
      <c r="F9">
        <v>70</v>
      </c>
      <c r="G9">
        <f t="shared" ref="G9:G12" si="0">D9*E9*F9</f>
        <v>280</v>
      </c>
    </row>
    <row r="10" spans="2:7" x14ac:dyDescent="0.25">
      <c r="B10" s="21">
        <v>43076</v>
      </c>
      <c r="C10" t="s">
        <v>50</v>
      </c>
      <c r="D10">
        <v>2</v>
      </c>
      <c r="E10">
        <v>2</v>
      </c>
      <c r="F10">
        <v>70</v>
      </c>
      <c r="G10">
        <f t="shared" si="0"/>
        <v>280</v>
      </c>
    </row>
    <row r="11" spans="2:7" x14ac:dyDescent="0.25">
      <c r="B11" s="21">
        <v>43077</v>
      </c>
      <c r="C11" t="s">
        <v>50</v>
      </c>
      <c r="D11">
        <v>2</v>
      </c>
      <c r="E11">
        <v>2</v>
      </c>
      <c r="F11">
        <v>70</v>
      </c>
      <c r="G11">
        <f t="shared" si="0"/>
        <v>280</v>
      </c>
    </row>
    <row r="12" spans="2:7" x14ac:dyDescent="0.25">
      <c r="B12" s="21">
        <v>43078</v>
      </c>
      <c r="C12" t="s">
        <v>50</v>
      </c>
      <c r="D12">
        <v>2</v>
      </c>
      <c r="E12">
        <v>2</v>
      </c>
      <c r="F12">
        <v>70</v>
      </c>
      <c r="G12">
        <f t="shared" si="0"/>
        <v>280</v>
      </c>
    </row>
    <row r="13" spans="2:7" x14ac:dyDescent="0.25">
      <c r="B13" s="21">
        <v>43083</v>
      </c>
      <c r="C13" t="s">
        <v>50</v>
      </c>
      <c r="D13">
        <v>2</v>
      </c>
      <c r="E13">
        <v>2</v>
      </c>
      <c r="F13">
        <v>70</v>
      </c>
      <c r="G13">
        <f t="shared" ref="G13:G16" si="1">D13*E13*F13</f>
        <v>280</v>
      </c>
    </row>
    <row r="14" spans="2:7" x14ac:dyDescent="0.25">
      <c r="B14" s="21">
        <v>43084</v>
      </c>
      <c r="C14" t="s">
        <v>50</v>
      </c>
      <c r="D14">
        <v>2</v>
      </c>
      <c r="E14">
        <v>2</v>
      </c>
      <c r="F14">
        <v>70</v>
      </c>
      <c r="G14">
        <f t="shared" si="1"/>
        <v>280</v>
      </c>
    </row>
    <row r="15" spans="2:7" x14ac:dyDescent="0.25">
      <c r="B15" s="21">
        <v>43086</v>
      </c>
      <c r="C15" t="s">
        <v>50</v>
      </c>
      <c r="D15">
        <v>2</v>
      </c>
      <c r="E15">
        <v>2</v>
      </c>
      <c r="F15">
        <v>70</v>
      </c>
      <c r="G15">
        <f t="shared" si="1"/>
        <v>280</v>
      </c>
    </row>
    <row r="16" spans="2:7" x14ac:dyDescent="0.25">
      <c r="B16" s="21">
        <v>43087</v>
      </c>
      <c r="C16" t="s">
        <v>50</v>
      </c>
      <c r="D16">
        <v>2</v>
      </c>
      <c r="E16">
        <v>2</v>
      </c>
      <c r="F16">
        <v>70</v>
      </c>
      <c r="G16">
        <f t="shared" si="1"/>
        <v>280</v>
      </c>
    </row>
    <row r="17" spans="2:7" x14ac:dyDescent="0.25">
      <c r="B17" s="21">
        <v>43090</v>
      </c>
      <c r="C17" t="s">
        <v>50</v>
      </c>
      <c r="D17">
        <v>2</v>
      </c>
      <c r="E17">
        <v>2</v>
      </c>
      <c r="F17">
        <v>70</v>
      </c>
      <c r="G17">
        <f t="shared" ref="G17:G19" si="2">D17*E17*F17</f>
        <v>280</v>
      </c>
    </row>
    <row r="18" spans="2:7" x14ac:dyDescent="0.25">
      <c r="B18" s="21">
        <v>43091</v>
      </c>
      <c r="C18" t="s">
        <v>50</v>
      </c>
      <c r="D18">
        <v>2</v>
      </c>
      <c r="E18">
        <v>2</v>
      </c>
      <c r="F18">
        <v>70</v>
      </c>
      <c r="G18">
        <f t="shared" si="2"/>
        <v>280</v>
      </c>
    </row>
    <row r="19" spans="2:7" x14ac:dyDescent="0.25">
      <c r="B19" s="21">
        <v>43092</v>
      </c>
      <c r="C19" t="s">
        <v>50</v>
      </c>
      <c r="D19" s="13">
        <v>2</v>
      </c>
      <c r="E19" s="13">
        <v>2</v>
      </c>
      <c r="F19" s="13">
        <v>70</v>
      </c>
      <c r="G19" s="13">
        <f t="shared" si="2"/>
        <v>280</v>
      </c>
    </row>
    <row r="21" spans="2:7" x14ac:dyDescent="0.25">
      <c r="D21">
        <f>SUM(D7:D20)</f>
        <v>29</v>
      </c>
      <c r="G21" s="2">
        <f>SUM(G7:G20)</f>
        <v>4060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 (5)</vt:lpstr>
      <vt:lpstr>EP1</vt:lpstr>
      <vt:lpstr>EP2</vt:lpstr>
      <vt:lpstr>EP3</vt:lpstr>
      <vt:lpstr>EP4</vt:lpstr>
      <vt:lpstr>EP5&amp;6</vt:lpstr>
      <vt:lpstr>EP7</vt:lpstr>
      <vt:lpstr>Sheet9</vt:lpstr>
      <vt:lpstr>Sheet10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2017-05-11T02:54:04Z</dcterms:created>
  <dcterms:modified xsi:type="dcterms:W3CDTF">2017-11-30T09:36:10Z</dcterms:modified>
</cp:coreProperties>
</file>