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4709"/>
  <workbookPr autoCompressPictures="0"/>
  <bookViews>
    <workbookView xWindow="0" yWindow="0" windowWidth="25600" windowHeight="14660"/>
  </bookViews>
  <sheets>
    <sheet name="summary.mlm2018.wk1" sheetId="6" r:id="rId1"/>
    <sheet name="tiktok.mlm2018.wk1" sheetId="4" r:id="rId2"/>
    <sheet name="judge.mlm2018.wk1" sheetId="1" r:id="rId3"/>
    <sheet name="SCREENSHOT" sheetId="7" r:id="rId4"/>
  </sheets>
  <definedNames>
    <definedName name="_xlnm._FilterDatabase" localSheetId="0" hidden="1">summary.mlm2018.wk1!$B$6:$K$6</definedName>
    <definedName name="_xlnm._FilterDatabase" localSheetId="1" hidden="1">tiktok.mlm2018.wk1!$H$5:$K$5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4" l="1"/>
  <c r="O8" i="1"/>
  <c r="P8" i="1"/>
  <c r="O9" i="1"/>
  <c r="P9" i="1"/>
  <c r="O10" i="1"/>
  <c r="P10" i="1"/>
  <c r="O11" i="1"/>
  <c r="P11" i="1"/>
  <c r="O12" i="1"/>
  <c r="P12" i="1"/>
  <c r="O13" i="1"/>
  <c r="P13" i="1"/>
  <c r="O14" i="1"/>
  <c r="P14" i="1"/>
  <c r="O15" i="1"/>
  <c r="P15" i="1"/>
  <c r="O16" i="1"/>
  <c r="P16" i="1"/>
  <c r="O17" i="1"/>
  <c r="P17" i="1"/>
  <c r="O18" i="1"/>
  <c r="P18" i="1"/>
  <c r="O19" i="1"/>
  <c r="P19" i="1"/>
  <c r="O20" i="1"/>
  <c r="P20" i="1"/>
  <c r="O7" i="1"/>
  <c r="P7" i="1"/>
  <c r="C4" i="6"/>
  <c r="C3" i="6"/>
  <c r="C2" i="6"/>
  <c r="B3" i="4"/>
  <c r="B2" i="4"/>
  <c r="B1" i="4"/>
  <c r="D13" i="6"/>
  <c r="D12" i="6"/>
  <c r="D17" i="6"/>
  <c r="D9" i="6"/>
  <c r="D15" i="6"/>
  <c r="D7" i="6"/>
  <c r="D19" i="6"/>
  <c r="D18" i="6"/>
  <c r="D8" i="6"/>
  <c r="D16" i="6"/>
  <c r="D10" i="6"/>
  <c r="D20" i="6"/>
  <c r="D11" i="6"/>
  <c r="E13" i="6"/>
  <c r="E12" i="6"/>
  <c r="E17" i="6"/>
  <c r="E9" i="6"/>
  <c r="E15" i="6"/>
  <c r="E7" i="6"/>
  <c r="E19" i="6"/>
  <c r="E18" i="6"/>
  <c r="E8" i="6"/>
  <c r="E16" i="6"/>
  <c r="E10" i="6"/>
  <c r="E20" i="6"/>
  <c r="E11" i="6"/>
  <c r="F13" i="6"/>
  <c r="F12" i="6"/>
  <c r="F17" i="6"/>
  <c r="F9" i="6"/>
  <c r="F15" i="6"/>
  <c r="F7" i="6"/>
  <c r="F19" i="6"/>
  <c r="F18" i="6"/>
  <c r="F8" i="6"/>
  <c r="F16" i="6"/>
  <c r="F10" i="6"/>
  <c r="F20" i="6"/>
  <c r="F11" i="6"/>
  <c r="F14" i="6"/>
  <c r="E14" i="6"/>
  <c r="D14" i="6"/>
  <c r="C13" i="6"/>
  <c r="C12" i="6"/>
  <c r="C17" i="6"/>
  <c r="C9" i="6"/>
  <c r="C15" i="6"/>
  <c r="C7" i="6"/>
  <c r="C19" i="6"/>
  <c r="C18" i="6"/>
  <c r="C8" i="6"/>
  <c r="C16" i="6"/>
  <c r="C10" i="6"/>
  <c r="C20" i="6"/>
  <c r="C11" i="6"/>
  <c r="C14" i="6"/>
  <c r="G14" i="6"/>
  <c r="H14" i="6"/>
  <c r="G16" i="6"/>
  <c r="H16" i="6"/>
  <c r="G12" i="6"/>
  <c r="H12" i="6"/>
  <c r="E9" i="4"/>
  <c r="E19" i="4"/>
  <c r="E16" i="4"/>
  <c r="E14" i="4"/>
  <c r="E10" i="4"/>
  <c r="E6" i="4"/>
  <c r="E8" i="4"/>
  <c r="E18" i="4"/>
  <c r="E13" i="4"/>
  <c r="E17" i="4"/>
  <c r="E12" i="4"/>
  <c r="E15" i="4"/>
  <c r="E11" i="4"/>
  <c r="E7" i="4"/>
  <c r="G18" i="6"/>
  <c r="H18" i="6"/>
  <c r="G11" i="6"/>
  <c r="H11" i="6"/>
  <c r="G15" i="6"/>
  <c r="H15" i="6"/>
  <c r="G8" i="6"/>
  <c r="H8" i="6"/>
  <c r="G13" i="6"/>
  <c r="H13" i="6"/>
  <c r="G7" i="6"/>
  <c r="H7" i="6"/>
  <c r="G10" i="6"/>
  <c r="H10" i="6"/>
  <c r="G19" i="6"/>
  <c r="H19" i="6"/>
  <c r="G17" i="6"/>
  <c r="H17" i="6"/>
  <c r="G20" i="6"/>
  <c r="H20" i="6"/>
  <c r="G9" i="6"/>
  <c r="H9" i="6"/>
  <c r="I9" i="6"/>
  <c r="I16" i="6"/>
  <c r="J16" i="6"/>
  <c r="I13" i="6"/>
  <c r="J13" i="6"/>
  <c r="I15" i="6"/>
  <c r="J15" i="6"/>
  <c r="I7" i="6"/>
  <c r="J7" i="6"/>
  <c r="I12" i="6"/>
  <c r="J12" i="6"/>
  <c r="I19" i="6"/>
  <c r="J19" i="6"/>
  <c r="I11" i="6"/>
  <c r="J11" i="6"/>
  <c r="I14" i="6"/>
  <c r="J14" i="6"/>
  <c r="I20" i="6"/>
  <c r="J20" i="6"/>
  <c r="I18" i="6"/>
  <c r="J18" i="6"/>
  <c r="I10" i="6"/>
  <c r="J10" i="6"/>
  <c r="I17" i="6"/>
  <c r="J17" i="6"/>
  <c r="I8" i="6"/>
  <c r="J8" i="6"/>
  <c r="J9" i="6"/>
  <c r="E20" i="4"/>
  <c r="K8" i="6"/>
  <c r="K9" i="6"/>
  <c r="K18" i="6"/>
  <c r="K20" i="6"/>
  <c r="K12" i="6"/>
  <c r="K7" i="6"/>
  <c r="K16" i="6"/>
  <c r="K14" i="6"/>
  <c r="K17" i="6"/>
  <c r="K19" i="6"/>
  <c r="K10" i="6"/>
  <c r="K13" i="6"/>
  <c r="K15" i="6"/>
  <c r="K11" i="6"/>
</calcChain>
</file>

<file path=xl/sharedStrings.xml><?xml version="1.0" encoding="utf-8"?>
<sst xmlns="http://schemas.openxmlformats.org/spreadsheetml/2006/main" count="105" uniqueCount="42">
  <si>
    <t xml:space="preserve">TV SHOWS </t>
  </si>
  <si>
    <t>MINGGU KE-</t>
  </si>
  <si>
    <t>DATE</t>
  </si>
  <si>
    <t xml:space="preserve">Contestant </t>
  </si>
  <si>
    <t>Total Judges Score [max280]</t>
  </si>
  <si>
    <t>ZERO</t>
  </si>
  <si>
    <t>TAMAN</t>
  </si>
  <si>
    <t>SHIRO</t>
  </si>
  <si>
    <t>PUTEH</t>
  </si>
  <si>
    <t>MASIN</t>
  </si>
  <si>
    <t>KIUT</t>
  </si>
  <si>
    <t>JORAS</t>
  </si>
  <si>
    <t>HILMY</t>
  </si>
  <si>
    <t>DANY</t>
  </si>
  <si>
    <t>CHILOK</t>
  </si>
  <si>
    <t>BOCEY</t>
  </si>
  <si>
    <t>ABIOSO</t>
  </si>
  <si>
    <t>ABATA</t>
  </si>
  <si>
    <t>2B</t>
  </si>
  <si>
    <t>Rank</t>
  </si>
  <si>
    <t>Tik-Tok Votes</t>
  </si>
  <si>
    <t xml:space="preserve">Tik-Tok Score by-30%] </t>
  </si>
  <si>
    <t>Name</t>
  </si>
  <si>
    <t>Votes</t>
  </si>
  <si>
    <t>Percentage</t>
  </si>
  <si>
    <t xml:space="preserve">Judges Score          by-70%] </t>
  </si>
  <si>
    <t>Judge #4 [Scha Alyahya]</t>
  </si>
  <si>
    <t>TOTAL [100%]</t>
  </si>
  <si>
    <t>OVERALL RANKING</t>
  </si>
  <si>
    <t xml:space="preserve">TIKTOK Score [by-30%] </t>
  </si>
  <si>
    <t xml:space="preserve">Judges Score [by-70%] </t>
  </si>
  <si>
    <t>Judges Score [max280]</t>
  </si>
  <si>
    <t>MAHARAJA LAWAK MEGA 2018</t>
  </si>
  <si>
    <t>MINGGU</t>
  </si>
  <si>
    <t>Storyline &amp; Structure [25%]</t>
  </si>
  <si>
    <t>Comedy [25%]</t>
  </si>
  <si>
    <t>Creativity [20%]</t>
  </si>
  <si>
    <t>total</t>
  </si>
  <si>
    <t>KEDUA</t>
  </si>
  <si>
    <t>Judge #2 [Tya Arifin]</t>
  </si>
  <si>
    <t xml:space="preserve">Judge #1 [Douglas Lim] </t>
  </si>
  <si>
    <t>Judge #3 [Remy Ishak]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</si>
</sst>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1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3" fillId="0" borderId="0" xfId="2" applyFont="1" applyAlignment="1">
      <alignment horizontal="left" vertical="center"/>
    </xf>
    <xf numFmtId="0" fontId="5" fillId="0" borderId="0" xfId="0" applyFont="1" applyAlignment="1">
      <alignment vertical="center"/>
    </xf>
    <xf numFmtId="164" fontId="3" fillId="0" borderId="0" xfId="2" applyNumberFormat="1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0" fontId="5" fillId="0" borderId="1" xfId="1" applyNumberFormat="1" applyFont="1" applyBorder="1" applyAlignment="1">
      <alignment horizontal="center" vertical="center"/>
    </xf>
    <xf numFmtId="1" fontId="3" fillId="0" borderId="1" xfId="2" applyNumberFormat="1" applyFont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10" fontId="0" fillId="0" borderId="0" xfId="1" applyNumberFormat="1" applyFo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>
      <alignment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0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vertical="center"/>
    </xf>
    <xf numFmtId="0" fontId="9" fillId="4" borderId="0" xfId="2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0" fontId="9" fillId="4" borderId="0" xfId="2" applyFont="1" applyFill="1" applyBorder="1" applyAlignment="1">
      <alignment horizontal="left" vertical="center"/>
    </xf>
    <xf numFmtId="164" fontId="9" fillId="4" borderId="0" xfId="2" applyNumberFormat="1" applyFont="1" applyFill="1" applyBorder="1" applyAlignment="1">
      <alignment horizontal="left" vertical="center"/>
    </xf>
    <xf numFmtId="2" fontId="3" fillId="0" borderId="1" xfId="2" applyNumberFormat="1" applyFont="1" applyBorder="1" applyAlignment="1">
      <alignment horizontal="center" vertical="center"/>
    </xf>
    <xf numFmtId="0" fontId="3" fillId="0" borderId="0" xfId="2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164" fontId="3" fillId="0" borderId="0" xfId="2" applyNumberFormat="1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0" fontId="0" fillId="0" borderId="0" xfId="0" applyNumberFormat="1" applyAlignment="1">
      <alignment vertical="center" wrapText="1"/>
    </xf>
    <xf numFmtId="9" fontId="0" fillId="0" borderId="0" xfId="0" applyNumberFormat="1" applyAlignment="1">
      <alignment vertical="center" wrapText="1"/>
    </xf>
    <xf numFmtId="164" fontId="4" fillId="4" borderId="0" xfId="0" applyNumberFormat="1" applyFont="1" applyFill="1" applyBorder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0" fontId="6" fillId="2" borderId="1" xfId="2" applyFont="1" applyFill="1" applyBorder="1" applyAlignment="1">
      <alignment horizontal="center" vertical="center" wrapText="1"/>
    </xf>
    <xf numFmtId="10" fontId="6" fillId="2" borderId="1" xfId="1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left" vertical="center"/>
    </xf>
    <xf numFmtId="0" fontId="6" fillId="2" borderId="1" xfId="2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</cellXfs>
  <cellStyles count="71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Normal" xfId="0" builtinId="0"/>
    <cellStyle name="Normal 2" xfId="2"/>
    <cellStyle name="Percent" xfId="1" builtinId="5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469900</xdr:colOff>
      <xdr:row>0</xdr:row>
      <xdr:rowOff>98417</xdr:rowOff>
    </xdr:from>
    <xdr:to>
      <xdr:col>6</xdr:col>
      <xdr:colOff>203200</xdr:colOff>
      <xdr:row>4</xdr:row>
      <xdr:rowOff>201078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68800" y="98417"/>
          <a:ext cx="1663700" cy="13726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673100</xdr:colOff>
      <xdr:row>0</xdr:row>
      <xdr:rowOff>50801</xdr:rowOff>
    </xdr:from>
    <xdr:to>
      <xdr:col>6</xdr:col>
      <xdr:colOff>605260</xdr:colOff>
      <xdr:row>3</xdr:row>
      <xdr:rowOff>215901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43400" y="50801"/>
          <a:ext cx="1354560" cy="1117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0"/>
  <sheetViews>
    <sheetView showGridLines="0" tabSelected="1" workbookViewId="0">
      <selection activeCell="J14" sqref="J14"/>
    </sheetView>
  </sheetViews>
  <sheetFormatPr baseColWidth="10" defaultColWidth="8.83203125" defaultRowHeight="25" customHeight="1" x14ac:dyDescent="0"/>
  <cols>
    <col min="1" max="1" width="5.1640625" style="16" customWidth="1"/>
    <col min="2" max="2" width="20.6640625" style="16" customWidth="1"/>
    <col min="3" max="11" width="12.6640625" style="16" customWidth="1"/>
    <col min="12" max="16384" width="8.83203125" style="16"/>
  </cols>
  <sheetData>
    <row r="2" spans="2:11" ht="25" customHeight="1">
      <c r="B2" s="26" t="s">
        <v>0</v>
      </c>
      <c r="C2" s="25" t="str">
        <f>judge.mlm2018.wk1!C1</f>
        <v>MAHARAJA LAWAK MEGA 2018</v>
      </c>
      <c r="D2" s="25"/>
      <c r="E2" s="27"/>
    </row>
    <row r="3" spans="2:11" ht="25" customHeight="1">
      <c r="B3" s="28" t="s">
        <v>33</v>
      </c>
      <c r="C3" s="25" t="str">
        <f>judge.mlm2018.wk1!C2</f>
        <v>KEDUA</v>
      </c>
      <c r="D3" s="25"/>
      <c r="E3" s="27"/>
    </row>
    <row r="4" spans="2:11" ht="25" customHeight="1">
      <c r="B4" s="29" t="s">
        <v>2</v>
      </c>
      <c r="C4" s="40">
        <f>judge.mlm2018.wk1!C3</f>
        <v>43413</v>
      </c>
      <c r="D4" s="40"/>
      <c r="E4" s="27"/>
    </row>
    <row r="6" spans="2:11" ht="30" customHeight="1">
      <c r="B6" s="9" t="s">
        <v>3</v>
      </c>
      <c r="C6" s="10" t="s">
        <v>40</v>
      </c>
      <c r="D6" s="10" t="s">
        <v>39</v>
      </c>
      <c r="E6" s="10" t="s">
        <v>41</v>
      </c>
      <c r="F6" s="10" t="s">
        <v>26</v>
      </c>
      <c r="G6" s="10" t="s">
        <v>31</v>
      </c>
      <c r="H6" s="10" t="s">
        <v>30</v>
      </c>
      <c r="I6" s="10" t="s">
        <v>29</v>
      </c>
      <c r="J6" s="10" t="s">
        <v>27</v>
      </c>
      <c r="K6" s="10" t="s">
        <v>28</v>
      </c>
    </row>
    <row r="7" spans="2:11" ht="25" customHeight="1">
      <c r="B7" s="30" t="s">
        <v>7</v>
      </c>
      <c r="C7" s="21">
        <f>SUM(judge.mlm2018.wk1!C13+judge.mlm2018.wk1!D13+judge.mlm2018.wk1!E13)</f>
        <v>0</v>
      </c>
      <c r="D7" s="21">
        <f>SUM(judge.mlm2018.wk1!F13+judge.mlm2018.wk1!G13+judge.mlm2018.wk1!H13)</f>
        <v>0</v>
      </c>
      <c r="E7" s="21">
        <f>SUM(judge.mlm2018.wk1!I13+judge.mlm2018.wk1!J13+judge.mlm2018.wk1!K13)</f>
        <v>0</v>
      </c>
      <c r="F7" s="21">
        <f>SUM(judge.mlm2018.wk1!L13+judge.mlm2018.wk1!M13+judge.mlm2018.wk1!N13)</f>
        <v>0</v>
      </c>
      <c r="G7" s="22">
        <f t="shared" ref="G7:G20" si="0">SUM(C7:F7)</f>
        <v>0</v>
      </c>
      <c r="H7" s="23">
        <f t="shared" ref="H7:H20" si="1">ROUND(G7/280*70%,4)</f>
        <v>0</v>
      </c>
      <c r="I7" s="23">
        <f>VLOOKUP(B7,tiktok.mlm2018.wk1!$C$6:$E$19,3,FALSE)</f>
        <v>4.7100000000000003E-2</v>
      </c>
      <c r="J7" s="23">
        <f t="shared" ref="J7:J20" si="2">SUM(H7:I7)</f>
        <v>4.7100000000000003E-2</v>
      </c>
      <c r="K7" s="24">
        <f t="shared" ref="K7:K20" si="3">RANK(J7,$J$7:$J$20,0)</f>
        <v>3</v>
      </c>
    </row>
    <row r="8" spans="2:11" ht="25" customHeight="1">
      <c r="B8" s="30" t="s">
        <v>6</v>
      </c>
      <c r="C8" s="21">
        <f>SUM(judge.mlm2018.wk1!C16+judge.mlm2018.wk1!D16+judge.mlm2018.wk1!E16)</f>
        <v>0</v>
      </c>
      <c r="D8" s="21">
        <f>SUM(judge.mlm2018.wk1!F16+judge.mlm2018.wk1!G16+judge.mlm2018.wk1!H16)</f>
        <v>0</v>
      </c>
      <c r="E8" s="21">
        <f>SUM(judge.mlm2018.wk1!I16+judge.mlm2018.wk1!J16+judge.mlm2018.wk1!K16)</f>
        <v>0</v>
      </c>
      <c r="F8" s="21">
        <f>SUM(judge.mlm2018.wk1!L16+judge.mlm2018.wk1!M16+judge.mlm2018.wk1!N16)</f>
        <v>0</v>
      </c>
      <c r="G8" s="22">
        <f t="shared" si="0"/>
        <v>0</v>
      </c>
      <c r="H8" s="23">
        <f t="shared" si="1"/>
        <v>0</v>
      </c>
      <c r="I8" s="23">
        <f>VLOOKUP(B8,tiktok.mlm2018.wk1!$C$6:$E$19,3,FALSE)</f>
        <v>1.47E-2</v>
      </c>
      <c r="J8" s="23">
        <f t="shared" si="2"/>
        <v>1.47E-2</v>
      </c>
      <c r="K8" s="24">
        <f t="shared" si="3"/>
        <v>7</v>
      </c>
    </row>
    <row r="9" spans="2:11" ht="25" customHeight="1">
      <c r="B9" s="30" t="s">
        <v>9</v>
      </c>
      <c r="C9" s="21">
        <f>SUM(judge.mlm2018.wk1!C11+judge.mlm2018.wk1!D11+judge.mlm2018.wk1!E11)</f>
        <v>0</v>
      </c>
      <c r="D9" s="21">
        <f>SUM(judge.mlm2018.wk1!F11+judge.mlm2018.wk1!G11+judge.mlm2018.wk1!H11)</f>
        <v>0</v>
      </c>
      <c r="E9" s="21">
        <f>SUM(judge.mlm2018.wk1!I11+judge.mlm2018.wk1!J11+judge.mlm2018.wk1!K11)</f>
        <v>0</v>
      </c>
      <c r="F9" s="21">
        <f>SUM(judge.mlm2018.wk1!L11+judge.mlm2018.wk1!M11+judge.mlm2018.wk1!N11)</f>
        <v>0</v>
      </c>
      <c r="G9" s="22">
        <f t="shared" si="0"/>
        <v>0</v>
      </c>
      <c r="H9" s="23">
        <f t="shared" si="1"/>
        <v>0</v>
      </c>
      <c r="I9" s="23">
        <f>VLOOKUP(B9,tiktok.mlm2018.wk1!$C$6:$E$19,3,FALSE)</f>
        <v>1.38E-2</v>
      </c>
      <c r="J9" s="23">
        <f t="shared" si="2"/>
        <v>1.38E-2</v>
      </c>
      <c r="K9" s="24">
        <f t="shared" si="3"/>
        <v>8</v>
      </c>
    </row>
    <row r="10" spans="2:11" ht="25" customHeight="1">
      <c r="B10" s="30" t="s">
        <v>11</v>
      </c>
      <c r="C10" s="21">
        <f>SUM(judge.mlm2018.wk1!C18+judge.mlm2018.wk1!D18+judge.mlm2018.wk1!E18)</f>
        <v>0</v>
      </c>
      <c r="D10" s="21">
        <f>SUM(judge.mlm2018.wk1!F18+judge.mlm2018.wk1!G18+judge.mlm2018.wk1!H18)</f>
        <v>0</v>
      </c>
      <c r="E10" s="21">
        <f>SUM(judge.mlm2018.wk1!I18+judge.mlm2018.wk1!J18+judge.mlm2018.wk1!K18)</f>
        <v>0</v>
      </c>
      <c r="F10" s="21">
        <f>SUM(judge.mlm2018.wk1!L18+judge.mlm2018.wk1!M18+judge.mlm2018.wk1!N18)</f>
        <v>0</v>
      </c>
      <c r="G10" s="22">
        <f t="shared" si="0"/>
        <v>0</v>
      </c>
      <c r="H10" s="23">
        <f t="shared" si="1"/>
        <v>0</v>
      </c>
      <c r="I10" s="23">
        <f>VLOOKUP(B10,tiktok.mlm2018.wk1!$C$6:$E$19,3,FALSE)</f>
        <v>1.6899999999999998E-2</v>
      </c>
      <c r="J10" s="23">
        <f t="shared" si="2"/>
        <v>1.6899999999999998E-2</v>
      </c>
      <c r="K10" s="24">
        <f t="shared" si="3"/>
        <v>5</v>
      </c>
    </row>
    <row r="11" spans="2:11" ht="25" customHeight="1">
      <c r="B11" s="30" t="s">
        <v>15</v>
      </c>
      <c r="C11" s="21">
        <f>SUM(judge.mlm2018.wk1!C20+judge.mlm2018.wk1!D20+judge.mlm2018.wk1!E20)</f>
        <v>0</v>
      </c>
      <c r="D11" s="21">
        <f>SUM(judge.mlm2018.wk1!F20+judge.mlm2018.wk1!G20+judge.mlm2018.wk1!H20)</f>
        <v>0</v>
      </c>
      <c r="E11" s="21">
        <f>SUM(judge.mlm2018.wk1!I20+judge.mlm2018.wk1!J20+judge.mlm2018.wk1!K20)</f>
        <v>0</v>
      </c>
      <c r="F11" s="21">
        <f>SUM(judge.mlm2018.wk1!L20+judge.mlm2018.wk1!M20+judge.mlm2018.wk1!N20)</f>
        <v>0</v>
      </c>
      <c r="G11" s="22">
        <f t="shared" si="0"/>
        <v>0</v>
      </c>
      <c r="H11" s="23">
        <f t="shared" si="1"/>
        <v>0</v>
      </c>
      <c r="I11" s="23">
        <f>VLOOKUP(B11,tiktok.mlm2018.wk1!$C$6:$E$19,3,FALSE)</f>
        <v>7.2400000000000006E-2</v>
      </c>
      <c r="J11" s="23">
        <f t="shared" si="2"/>
        <v>7.2400000000000006E-2</v>
      </c>
      <c r="K11" s="24">
        <f t="shared" si="3"/>
        <v>1</v>
      </c>
    </row>
    <row r="12" spans="2:11" ht="25" customHeight="1">
      <c r="B12" s="30" t="s">
        <v>8</v>
      </c>
      <c r="C12" s="21">
        <f>SUM(judge.mlm2018.wk1!C9+judge.mlm2018.wk1!D9+judge.mlm2018.wk1!E9)</f>
        <v>0</v>
      </c>
      <c r="D12" s="21">
        <f>SUM(judge.mlm2018.wk1!F9+judge.mlm2018.wk1!G9+judge.mlm2018.wk1!H9)</f>
        <v>0</v>
      </c>
      <c r="E12" s="21">
        <f>SUM(judge.mlm2018.wk1!I9+judge.mlm2018.wk1!J9+judge.mlm2018.wk1!K9)</f>
        <v>0</v>
      </c>
      <c r="F12" s="21">
        <f>SUM(judge.mlm2018.wk1!L9+judge.mlm2018.wk1!M9+judge.mlm2018.wk1!N9)</f>
        <v>0</v>
      </c>
      <c r="G12" s="22">
        <f t="shared" si="0"/>
        <v>0</v>
      </c>
      <c r="H12" s="23">
        <f t="shared" si="1"/>
        <v>0</v>
      </c>
      <c r="I12" s="23">
        <f>VLOOKUP(B12,tiktok.mlm2018.wk1!$C$6:$E$19,3,FALSE)</f>
        <v>2.1299999999999999E-2</v>
      </c>
      <c r="J12" s="23">
        <f t="shared" si="2"/>
        <v>2.1299999999999999E-2</v>
      </c>
      <c r="K12" s="24">
        <f t="shared" si="3"/>
        <v>4</v>
      </c>
    </row>
    <row r="13" spans="2:11" ht="25" customHeight="1">
      <c r="B13" s="30" t="s">
        <v>16</v>
      </c>
      <c r="C13" s="21">
        <f>SUM(judge.mlm2018.wk1!C8+judge.mlm2018.wk1!D8+judge.mlm2018.wk1!E8)</f>
        <v>0</v>
      </c>
      <c r="D13" s="21">
        <f>SUM(judge.mlm2018.wk1!F8+judge.mlm2018.wk1!G8+judge.mlm2018.wk1!H8)</f>
        <v>0</v>
      </c>
      <c r="E13" s="21">
        <f>SUM(judge.mlm2018.wk1!I8+judge.mlm2018.wk1!J8+judge.mlm2018.wk1!K8)</f>
        <v>0</v>
      </c>
      <c r="F13" s="21">
        <f>SUM(judge.mlm2018.wk1!L8+judge.mlm2018.wk1!M8+judge.mlm2018.wk1!N8)</f>
        <v>0</v>
      </c>
      <c r="G13" s="22">
        <f t="shared" si="0"/>
        <v>0</v>
      </c>
      <c r="H13" s="23">
        <f t="shared" si="1"/>
        <v>0</v>
      </c>
      <c r="I13" s="23">
        <f>VLOOKUP(B13,tiktok.mlm2018.wk1!$C$6:$E$19,3,FALSE)</f>
        <v>5.0000000000000001E-3</v>
      </c>
      <c r="J13" s="23">
        <f t="shared" si="2"/>
        <v>5.0000000000000001E-3</v>
      </c>
      <c r="K13" s="24">
        <f t="shared" si="3"/>
        <v>11</v>
      </c>
    </row>
    <row r="14" spans="2:11" ht="25" customHeight="1">
      <c r="B14" s="30" t="s">
        <v>5</v>
      </c>
      <c r="C14" s="21">
        <f>SUM(judge.mlm2018.wk1!C7+judge.mlm2018.wk1!D7+judge.mlm2018.wk1!E7)</f>
        <v>0</v>
      </c>
      <c r="D14" s="21">
        <f>SUM(judge.mlm2018.wk1!F7+judge.mlm2018.wk1!G7+judge.mlm2018.wk1!H7)</f>
        <v>0</v>
      </c>
      <c r="E14" s="21">
        <f>SUM(judge.mlm2018.wk1!I7+judge.mlm2018.wk1!J7+judge.mlm2018.wk1!K7)</f>
        <v>0</v>
      </c>
      <c r="F14" s="21">
        <f>SUM(judge.mlm2018.wk1!L7+judge.mlm2018.wk1!M7+judge.mlm2018.wk1!N7)</f>
        <v>0</v>
      </c>
      <c r="G14" s="22">
        <f t="shared" si="0"/>
        <v>0</v>
      </c>
      <c r="H14" s="23">
        <f t="shared" si="1"/>
        <v>0</v>
      </c>
      <c r="I14" s="23">
        <f>VLOOKUP(B14,tiktok.mlm2018.wk1!$C$6:$E$19,3,FALSE)</f>
        <v>5.6500000000000002E-2</v>
      </c>
      <c r="J14" s="23">
        <f t="shared" si="2"/>
        <v>5.6500000000000002E-2</v>
      </c>
      <c r="K14" s="24">
        <f t="shared" si="3"/>
        <v>2</v>
      </c>
    </row>
    <row r="15" spans="2:11" ht="25" customHeight="1">
      <c r="B15" s="30" t="s">
        <v>17</v>
      </c>
      <c r="C15" s="21">
        <f>SUM(judge.mlm2018.wk1!C12+judge.mlm2018.wk1!D12+judge.mlm2018.wk1!E12)</f>
        <v>0</v>
      </c>
      <c r="D15" s="21">
        <f>SUM(judge.mlm2018.wk1!F12+judge.mlm2018.wk1!G12+judge.mlm2018.wk1!H12)</f>
        <v>0</v>
      </c>
      <c r="E15" s="21">
        <f>SUM(judge.mlm2018.wk1!I12+judge.mlm2018.wk1!J12+judge.mlm2018.wk1!K12)</f>
        <v>0</v>
      </c>
      <c r="F15" s="21">
        <f>SUM(judge.mlm2018.wk1!L12+judge.mlm2018.wk1!M12+judge.mlm2018.wk1!N12)</f>
        <v>0</v>
      </c>
      <c r="G15" s="22">
        <f t="shared" si="0"/>
        <v>0</v>
      </c>
      <c r="H15" s="23">
        <f t="shared" si="1"/>
        <v>0</v>
      </c>
      <c r="I15" s="23">
        <f>VLOOKUP(B15,tiktok.mlm2018.wk1!$C$6:$E$19,3,FALSE)</f>
        <v>9.4000000000000004E-3</v>
      </c>
      <c r="J15" s="23">
        <f t="shared" si="2"/>
        <v>9.4000000000000004E-3</v>
      </c>
      <c r="K15" s="24">
        <f t="shared" si="3"/>
        <v>10</v>
      </c>
    </row>
    <row r="16" spans="2:11" ht="25" customHeight="1">
      <c r="B16" s="30" t="s">
        <v>14</v>
      </c>
      <c r="C16" s="21">
        <f>SUM(judge.mlm2018.wk1!C17+judge.mlm2018.wk1!D17+judge.mlm2018.wk1!E17)</f>
        <v>0</v>
      </c>
      <c r="D16" s="21">
        <f>SUM(judge.mlm2018.wk1!F17+judge.mlm2018.wk1!G17+judge.mlm2018.wk1!H17)</f>
        <v>0</v>
      </c>
      <c r="E16" s="21">
        <f>SUM(judge.mlm2018.wk1!I17+judge.mlm2018.wk1!J17+judge.mlm2018.wk1!K17)</f>
        <v>0</v>
      </c>
      <c r="F16" s="21">
        <f>SUM(judge.mlm2018.wk1!L17+judge.mlm2018.wk1!M17+judge.mlm2018.wk1!N17)</f>
        <v>0</v>
      </c>
      <c r="G16" s="22">
        <f t="shared" si="0"/>
        <v>0</v>
      </c>
      <c r="H16" s="23">
        <f t="shared" si="1"/>
        <v>0</v>
      </c>
      <c r="I16" s="23">
        <f>VLOOKUP(B16,tiktok.mlm2018.wk1!$C$6:$E$19,3,FALSE)</f>
        <v>1.38E-2</v>
      </c>
      <c r="J16" s="23">
        <f t="shared" si="2"/>
        <v>1.38E-2</v>
      </c>
      <c r="K16" s="24">
        <f t="shared" si="3"/>
        <v>8</v>
      </c>
    </row>
    <row r="17" spans="2:11" ht="25" customHeight="1">
      <c r="B17" s="30" t="s">
        <v>12</v>
      </c>
      <c r="C17" s="21">
        <f>SUM(judge.mlm2018.wk1!C10+judge.mlm2018.wk1!D10+judge.mlm2018.wk1!E10)</f>
        <v>0</v>
      </c>
      <c r="D17" s="21">
        <f>SUM(judge.mlm2018.wk1!F10+judge.mlm2018.wk1!G10+judge.mlm2018.wk1!H10)</f>
        <v>0</v>
      </c>
      <c r="E17" s="21">
        <f>SUM(judge.mlm2018.wk1!I10+judge.mlm2018.wk1!J10+judge.mlm2018.wk1!K10)</f>
        <v>0</v>
      </c>
      <c r="F17" s="21">
        <f>SUM(judge.mlm2018.wk1!L10+judge.mlm2018.wk1!M10+judge.mlm2018.wk1!N10)</f>
        <v>0</v>
      </c>
      <c r="G17" s="22">
        <f t="shared" si="0"/>
        <v>0</v>
      </c>
      <c r="H17" s="23">
        <f t="shared" si="1"/>
        <v>0</v>
      </c>
      <c r="I17" s="23">
        <f>VLOOKUP(B17,tiktok.mlm2018.wk1!$C$6:$E$19,3,FALSE)</f>
        <v>3.8E-3</v>
      </c>
      <c r="J17" s="23">
        <f t="shared" si="2"/>
        <v>3.8E-3</v>
      </c>
      <c r="K17" s="24">
        <f t="shared" si="3"/>
        <v>13</v>
      </c>
    </row>
    <row r="18" spans="2:11" ht="25" customHeight="1">
      <c r="B18" s="30" t="s">
        <v>13</v>
      </c>
      <c r="C18" s="21">
        <f>SUM(judge.mlm2018.wk1!C15+judge.mlm2018.wk1!D15+judge.mlm2018.wk1!E15)</f>
        <v>0</v>
      </c>
      <c r="D18" s="21">
        <f>SUM(judge.mlm2018.wk1!F15+judge.mlm2018.wk1!G15+judge.mlm2018.wk1!H15)</f>
        <v>0</v>
      </c>
      <c r="E18" s="21">
        <f>SUM(judge.mlm2018.wk1!I15+judge.mlm2018.wk1!J15+judge.mlm2018.wk1!K15)</f>
        <v>0</v>
      </c>
      <c r="F18" s="21">
        <f>SUM(judge.mlm2018.wk1!L15+judge.mlm2018.wk1!M15+judge.mlm2018.wk1!N15)</f>
        <v>0</v>
      </c>
      <c r="G18" s="22">
        <f t="shared" si="0"/>
        <v>0</v>
      </c>
      <c r="H18" s="23">
        <f t="shared" si="1"/>
        <v>0</v>
      </c>
      <c r="I18" s="23">
        <f>VLOOKUP(B18,tiktok.mlm2018.wk1!$C$6:$E$19,3,FALSE)</f>
        <v>3.8E-3</v>
      </c>
      <c r="J18" s="23">
        <f t="shared" si="2"/>
        <v>3.8E-3</v>
      </c>
      <c r="K18" s="24">
        <f t="shared" si="3"/>
        <v>13</v>
      </c>
    </row>
    <row r="19" spans="2:11" ht="25" customHeight="1">
      <c r="B19" s="30" t="s">
        <v>10</v>
      </c>
      <c r="C19" s="21">
        <f>SUM(judge.mlm2018.wk1!C14+judge.mlm2018.wk1!D14+judge.mlm2018.wk1!E14)</f>
        <v>0</v>
      </c>
      <c r="D19" s="21">
        <f>SUM(judge.mlm2018.wk1!F14+judge.mlm2018.wk1!G14+judge.mlm2018.wk1!H14)</f>
        <v>0</v>
      </c>
      <c r="E19" s="21">
        <f>SUM(judge.mlm2018.wk1!I14+judge.mlm2018.wk1!J14+judge.mlm2018.wk1!K14)</f>
        <v>0</v>
      </c>
      <c r="F19" s="21">
        <f>SUM(judge.mlm2018.wk1!L14+judge.mlm2018.wk1!M14+judge.mlm2018.wk1!N14)</f>
        <v>0</v>
      </c>
      <c r="G19" s="22">
        <f t="shared" si="0"/>
        <v>0</v>
      </c>
      <c r="H19" s="23">
        <f t="shared" si="1"/>
        <v>0</v>
      </c>
      <c r="I19" s="23">
        <f>VLOOKUP(B19,tiktok.mlm2018.wk1!$C$6:$E$19,3,FALSE)</f>
        <v>1.6899999999999998E-2</v>
      </c>
      <c r="J19" s="23">
        <f t="shared" si="2"/>
        <v>1.6899999999999998E-2</v>
      </c>
      <c r="K19" s="24">
        <f t="shared" si="3"/>
        <v>5</v>
      </c>
    </row>
    <row r="20" spans="2:11" ht="25" customHeight="1">
      <c r="B20" s="30" t="s">
        <v>18</v>
      </c>
      <c r="C20" s="21">
        <f>SUM(judge.mlm2018.wk1!C19+judge.mlm2018.wk1!D19+judge.mlm2018.wk1!E19)</f>
        <v>0</v>
      </c>
      <c r="D20" s="21">
        <f>SUM(judge.mlm2018.wk1!F19+judge.mlm2018.wk1!G19+judge.mlm2018.wk1!H19)</f>
        <v>0</v>
      </c>
      <c r="E20" s="21">
        <f>SUM(judge.mlm2018.wk1!I19+judge.mlm2018.wk1!J19+judge.mlm2018.wk1!K19)</f>
        <v>0</v>
      </c>
      <c r="F20" s="21">
        <f>SUM(judge.mlm2018.wk1!L19+judge.mlm2018.wk1!M19+judge.mlm2018.wk1!N19)</f>
        <v>0</v>
      </c>
      <c r="G20" s="22">
        <f t="shared" si="0"/>
        <v>0</v>
      </c>
      <c r="H20" s="23">
        <f t="shared" si="1"/>
        <v>0</v>
      </c>
      <c r="I20" s="23">
        <f>VLOOKUP(B20,tiktok.mlm2018.wk1!$C$6:$E$19,3,FALSE)</f>
        <v>4.5999999999999999E-3</v>
      </c>
      <c r="J20" s="23">
        <f t="shared" si="2"/>
        <v>4.5999999999999999E-3</v>
      </c>
      <c r="K20" s="24">
        <f t="shared" si="3"/>
        <v>12</v>
      </c>
    </row>
  </sheetData>
  <autoFilter ref="B6:K6">
    <sortState ref="B7:K20">
      <sortCondition ref="K6:K20"/>
    </sortState>
  </autoFilter>
  <mergeCells count="1">
    <mergeCell ref="C4:D4"/>
  </mergeCells>
  <conditionalFormatting sqref="K7:K20">
    <cfRule type="top10" dxfId="26" priority="1" bottom="1" rank="1"/>
    <cfRule type="top10" dxfId="25" priority="2" rank="3"/>
    <cfRule type="top10" dxfId="24" priority="3" bottom="1" rank="1"/>
  </conditionalFormatting>
  <pageMargins left="0.19685039370078741" right="0.19685039370078741" top="0.74803149606299213" bottom="0.74803149606299213" header="0.31496062992125984" footer="0.31496062992125984"/>
  <pageSetup paperSize="9" scale="105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showGridLines="0" workbookViewId="0">
      <selection activeCell="H15" sqref="H15"/>
    </sheetView>
  </sheetViews>
  <sheetFormatPr baseColWidth="10" defaultColWidth="8.83203125" defaultRowHeight="25" customHeight="1" x14ac:dyDescent="0"/>
  <cols>
    <col min="1" max="1" width="20.6640625" style="14" customWidth="1"/>
    <col min="2" max="2" width="8.5" style="13" customWidth="1"/>
    <col min="3" max="3" width="20.6640625" style="13" customWidth="1"/>
    <col min="4" max="4" width="20.6640625" style="15" customWidth="1"/>
    <col min="5" max="5" width="20" style="13" customWidth="1"/>
    <col min="6" max="7" width="8.83203125" style="13"/>
    <col min="8" max="8" width="9.83203125" style="15" bestFit="1" customWidth="1"/>
    <col min="9" max="10" width="10" style="13" bestFit="1" customWidth="1"/>
    <col min="11" max="11" width="14.5" style="13" bestFit="1" customWidth="1"/>
    <col min="12" max="12" width="15.33203125" style="13" customWidth="1"/>
    <col min="13" max="16384" width="8.83203125" style="13"/>
  </cols>
  <sheetData>
    <row r="1" spans="1:11" ht="25" customHeight="1">
      <c r="A1" s="2" t="s">
        <v>0</v>
      </c>
      <c r="B1" s="1" t="str">
        <f>judge.mlm2018.wk1!C1</f>
        <v>MAHARAJA LAWAK MEGA 2018</v>
      </c>
      <c r="C1" s="1"/>
    </row>
    <row r="2" spans="1:11" ht="25" customHeight="1">
      <c r="A2" s="2" t="s">
        <v>33</v>
      </c>
      <c r="B2" s="1" t="str">
        <f>judge.mlm2018.wk1!C2</f>
        <v>KEDUA</v>
      </c>
      <c r="C2" s="3"/>
    </row>
    <row r="3" spans="1:11" ht="25" customHeight="1">
      <c r="A3" s="4" t="s">
        <v>2</v>
      </c>
      <c r="B3" s="41">
        <f>judge.mlm2018.wk1!C3</f>
        <v>43413</v>
      </c>
      <c r="C3" s="41"/>
      <c r="D3" s="41"/>
    </row>
    <row r="5" spans="1:11" ht="25" customHeight="1">
      <c r="B5" s="8" t="s">
        <v>19</v>
      </c>
      <c r="C5" s="9" t="s">
        <v>3</v>
      </c>
      <c r="D5" s="10" t="s">
        <v>20</v>
      </c>
      <c r="E5" s="8" t="s">
        <v>21</v>
      </c>
      <c r="H5" s="36" t="s">
        <v>19</v>
      </c>
      <c r="I5" s="36" t="s">
        <v>22</v>
      </c>
      <c r="J5" s="36" t="s">
        <v>23</v>
      </c>
      <c r="K5" s="36" t="s">
        <v>24</v>
      </c>
    </row>
    <row r="6" spans="1:11" ht="25" customHeight="1">
      <c r="B6" s="7">
        <v>1</v>
      </c>
      <c r="C6" s="46" t="s">
        <v>15</v>
      </c>
      <c r="D6" s="46">
        <v>43442</v>
      </c>
      <c r="E6" s="6">
        <f>ROUND(D6/$D$20*30%,4)</f>
        <v>7.2400000000000006E-2</v>
      </c>
      <c r="H6" s="37">
        <v>1</v>
      </c>
      <c r="I6" s="37" t="s">
        <v>15</v>
      </c>
      <c r="J6" s="37">
        <v>43442</v>
      </c>
      <c r="K6" s="38">
        <v>0.2414</v>
      </c>
    </row>
    <row r="7" spans="1:11" ht="25" customHeight="1">
      <c r="B7" s="7">
        <v>2</v>
      </c>
      <c r="C7" s="46" t="s">
        <v>5</v>
      </c>
      <c r="D7" s="46">
        <v>33924</v>
      </c>
      <c r="E7" s="6">
        <f t="shared" ref="E7:E18" si="0">ROUND(D7/$D$20*30%,4)</f>
        <v>5.6500000000000002E-2</v>
      </c>
      <c r="H7" s="37">
        <v>2</v>
      </c>
      <c r="I7" s="37" t="s">
        <v>5</v>
      </c>
      <c r="J7" s="37">
        <v>33924</v>
      </c>
      <c r="K7" s="38">
        <v>0.1885</v>
      </c>
    </row>
    <row r="8" spans="1:11" ht="25" customHeight="1">
      <c r="B8" s="7">
        <v>3</v>
      </c>
      <c r="C8" s="46" t="s">
        <v>7</v>
      </c>
      <c r="D8" s="46">
        <v>28271</v>
      </c>
      <c r="E8" s="6">
        <f t="shared" si="0"/>
        <v>4.7100000000000003E-2</v>
      </c>
      <c r="H8" s="37">
        <v>3</v>
      </c>
      <c r="I8" s="37" t="s">
        <v>7</v>
      </c>
      <c r="J8" s="37">
        <v>28271</v>
      </c>
      <c r="K8" s="38">
        <v>0.15709999999999999</v>
      </c>
    </row>
    <row r="9" spans="1:11" ht="25" customHeight="1">
      <c r="B9" s="7">
        <v>4</v>
      </c>
      <c r="C9" s="46" t="s">
        <v>8</v>
      </c>
      <c r="D9" s="46">
        <v>12768</v>
      </c>
      <c r="E9" s="6">
        <f t="shared" si="0"/>
        <v>2.1299999999999999E-2</v>
      </c>
      <c r="H9" s="37">
        <v>4</v>
      </c>
      <c r="I9" s="37" t="s">
        <v>8</v>
      </c>
      <c r="J9" s="37">
        <v>12768</v>
      </c>
      <c r="K9" s="38">
        <v>7.0900000000000005E-2</v>
      </c>
    </row>
    <row r="10" spans="1:11" ht="25" customHeight="1">
      <c r="B10" s="7">
        <v>5</v>
      </c>
      <c r="C10" s="46" t="s">
        <v>10</v>
      </c>
      <c r="D10" s="46">
        <v>10116</v>
      </c>
      <c r="E10" s="6">
        <f t="shared" si="0"/>
        <v>1.6899999999999998E-2</v>
      </c>
      <c r="H10" s="37">
        <v>5</v>
      </c>
      <c r="I10" s="37" t="s">
        <v>10</v>
      </c>
      <c r="J10" s="37">
        <v>10116</v>
      </c>
      <c r="K10" s="38">
        <v>5.62E-2</v>
      </c>
    </row>
    <row r="11" spans="1:11" ht="25" customHeight="1">
      <c r="B11" s="7">
        <v>6</v>
      </c>
      <c r="C11" s="46" t="s">
        <v>11</v>
      </c>
      <c r="D11" s="46">
        <v>10109</v>
      </c>
      <c r="E11" s="6">
        <f t="shared" si="0"/>
        <v>1.6899999999999998E-2</v>
      </c>
      <c r="H11" s="37">
        <v>6</v>
      </c>
      <c r="I11" s="37" t="s">
        <v>11</v>
      </c>
      <c r="J11" s="37">
        <v>10109</v>
      </c>
      <c r="K11" s="38">
        <v>5.62E-2</v>
      </c>
    </row>
    <row r="12" spans="1:11" ht="25" customHeight="1">
      <c r="B12" s="7">
        <v>7</v>
      </c>
      <c r="C12" s="46" t="s">
        <v>6</v>
      </c>
      <c r="D12" s="46">
        <v>8839</v>
      </c>
      <c r="E12" s="6">
        <f t="shared" si="0"/>
        <v>1.47E-2</v>
      </c>
      <c r="H12" s="37">
        <v>7</v>
      </c>
      <c r="I12" s="37" t="s">
        <v>6</v>
      </c>
      <c r="J12" s="37">
        <v>8839</v>
      </c>
      <c r="K12" s="38">
        <v>4.9099999999999998E-2</v>
      </c>
    </row>
    <row r="13" spans="1:11" ht="25" customHeight="1">
      <c r="B13" s="7">
        <v>8</v>
      </c>
      <c r="C13" s="46" t="s">
        <v>9</v>
      </c>
      <c r="D13" s="46">
        <v>8289</v>
      </c>
      <c r="E13" s="6">
        <f t="shared" si="0"/>
        <v>1.38E-2</v>
      </c>
      <c r="H13" s="37">
        <v>8</v>
      </c>
      <c r="I13" s="37" t="s">
        <v>9</v>
      </c>
      <c r="J13" s="37">
        <v>8289</v>
      </c>
      <c r="K13" s="38">
        <v>4.6100000000000002E-2</v>
      </c>
    </row>
    <row r="14" spans="1:11" ht="25" customHeight="1">
      <c r="B14" s="7">
        <v>9</v>
      </c>
      <c r="C14" s="46" t="s">
        <v>14</v>
      </c>
      <c r="D14" s="46">
        <v>8266</v>
      </c>
      <c r="E14" s="6">
        <f t="shared" si="0"/>
        <v>1.38E-2</v>
      </c>
      <c r="H14" s="37">
        <v>9</v>
      </c>
      <c r="I14" s="37" t="s">
        <v>14</v>
      </c>
      <c r="J14" s="37">
        <v>8266</v>
      </c>
      <c r="K14" s="38">
        <v>4.5900000000000003E-2</v>
      </c>
    </row>
    <row r="15" spans="1:11" ht="25" customHeight="1">
      <c r="B15" s="7">
        <v>10</v>
      </c>
      <c r="C15" s="46" t="s">
        <v>17</v>
      </c>
      <c r="D15" s="46">
        <v>5649</v>
      </c>
      <c r="E15" s="6">
        <f t="shared" si="0"/>
        <v>9.4000000000000004E-3</v>
      </c>
      <c r="H15" s="37">
        <v>10</v>
      </c>
      <c r="I15" s="37" t="s">
        <v>17</v>
      </c>
      <c r="J15" s="37">
        <v>5649</v>
      </c>
      <c r="K15" s="38">
        <v>3.1399999999999997E-2</v>
      </c>
    </row>
    <row r="16" spans="1:11" ht="25" customHeight="1">
      <c r="B16" s="7">
        <v>11</v>
      </c>
      <c r="C16" s="46" t="s">
        <v>16</v>
      </c>
      <c r="D16" s="46">
        <v>3001</v>
      </c>
      <c r="E16" s="6">
        <f t="shared" si="0"/>
        <v>5.0000000000000001E-3</v>
      </c>
      <c r="H16" s="37">
        <v>11</v>
      </c>
      <c r="I16" s="37" t="s">
        <v>16</v>
      </c>
      <c r="J16" s="37">
        <v>3001</v>
      </c>
      <c r="K16" s="38">
        <v>1.67E-2</v>
      </c>
    </row>
    <row r="17" spans="2:11" ht="25" customHeight="1">
      <c r="B17" s="7">
        <v>12</v>
      </c>
      <c r="C17" s="46" t="s">
        <v>18</v>
      </c>
      <c r="D17" s="46">
        <v>2738</v>
      </c>
      <c r="E17" s="6">
        <f t="shared" si="0"/>
        <v>4.5999999999999999E-3</v>
      </c>
      <c r="H17" s="37">
        <v>12</v>
      </c>
      <c r="I17" s="37" t="s">
        <v>18</v>
      </c>
      <c r="J17" s="37">
        <v>2738</v>
      </c>
      <c r="K17" s="38">
        <v>1.52E-2</v>
      </c>
    </row>
    <row r="18" spans="2:11" ht="25" customHeight="1">
      <c r="B18" s="7">
        <v>13</v>
      </c>
      <c r="C18" s="46" t="s">
        <v>13</v>
      </c>
      <c r="D18" s="46">
        <v>2299</v>
      </c>
      <c r="E18" s="6">
        <f t="shared" si="0"/>
        <v>3.8E-3</v>
      </c>
      <c r="H18" s="37">
        <v>13</v>
      </c>
      <c r="I18" s="37" t="s">
        <v>13</v>
      </c>
      <c r="J18" s="37">
        <v>2299</v>
      </c>
      <c r="K18" s="38">
        <v>1.2800000000000001E-2</v>
      </c>
    </row>
    <row r="19" spans="2:11" ht="25" customHeight="1">
      <c r="B19" s="7">
        <v>14</v>
      </c>
      <c r="C19" s="46" t="s">
        <v>12</v>
      </c>
      <c r="D19" s="46">
        <v>2268</v>
      </c>
      <c r="E19" s="6">
        <f>ROUND(D19/$D$20*30%,4)</f>
        <v>3.8E-3</v>
      </c>
      <c r="H19" s="37">
        <v>14</v>
      </c>
      <c r="I19" s="37" t="s">
        <v>12</v>
      </c>
      <c r="J19" s="37">
        <v>2268</v>
      </c>
      <c r="K19" s="38">
        <v>1.26E-2</v>
      </c>
    </row>
    <row r="20" spans="2:11" ht="25" customHeight="1">
      <c r="B20" s="17"/>
      <c r="C20" s="17"/>
      <c r="D20" s="18">
        <f>SUM(D6:D19)</f>
        <v>179979</v>
      </c>
      <c r="E20" s="19">
        <f>SUM(E6:E19)</f>
        <v>0.30000000000000004</v>
      </c>
      <c r="H20" s="37"/>
      <c r="I20" s="37" t="s">
        <v>37</v>
      </c>
      <c r="J20" s="37">
        <v>179979</v>
      </c>
      <c r="K20" s="39">
        <v>1</v>
      </c>
    </row>
  </sheetData>
  <autoFilter ref="H5:K5">
    <sortState ref="H6:K19">
      <sortCondition descending="1" ref="I5"/>
    </sortState>
  </autoFilter>
  <mergeCells count="1">
    <mergeCell ref="B3:D3"/>
  </mergeCells>
  <pageMargins left="0.19685039370078741" right="0.19685039370078741" top="0.74803149606299213" bottom="0.74803149606299213" header="0.31496062992125984" footer="0.31496062992125984"/>
  <pageSetup paperSize="9" scale="95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0"/>
  <sheetViews>
    <sheetView showGridLines="0" workbookViewId="0">
      <selection activeCell="M13" sqref="M13"/>
    </sheetView>
  </sheetViews>
  <sheetFormatPr baseColWidth="10" defaultColWidth="8.83203125" defaultRowHeight="25" customHeight="1" x14ac:dyDescent="0"/>
  <cols>
    <col min="2" max="2" width="20.6640625" customWidth="1"/>
    <col min="3" max="15" width="9.33203125" customWidth="1"/>
    <col min="16" max="16" width="8.6640625" style="12" customWidth="1"/>
  </cols>
  <sheetData>
    <row r="1" spans="2:16" ht="25" customHeight="1">
      <c r="B1" s="31" t="s">
        <v>0</v>
      </c>
      <c r="C1" s="32" t="s">
        <v>32</v>
      </c>
      <c r="D1" s="32"/>
      <c r="E1" s="32"/>
      <c r="F1" s="32"/>
    </row>
    <row r="2" spans="2:16" ht="25" customHeight="1">
      <c r="B2" s="33" t="s">
        <v>1</v>
      </c>
      <c r="C2" s="32" t="s">
        <v>38</v>
      </c>
      <c r="D2" s="34"/>
      <c r="E2" s="34"/>
      <c r="F2" s="34"/>
    </row>
    <row r="3" spans="2:16" ht="25" customHeight="1">
      <c r="B3" s="35" t="s">
        <v>2</v>
      </c>
      <c r="C3" s="44">
        <v>43413</v>
      </c>
      <c r="D3" s="44"/>
      <c r="E3" s="44"/>
      <c r="F3" s="44"/>
    </row>
    <row r="5" spans="2:16" ht="25" customHeight="1">
      <c r="B5" s="45" t="s">
        <v>3</v>
      </c>
      <c r="C5" s="42" t="s">
        <v>40</v>
      </c>
      <c r="D5" s="42"/>
      <c r="E5" s="42"/>
      <c r="F5" s="42" t="s">
        <v>39</v>
      </c>
      <c r="G5" s="42"/>
      <c r="H5" s="42"/>
      <c r="I5" s="42" t="s">
        <v>41</v>
      </c>
      <c r="J5" s="42"/>
      <c r="K5" s="42"/>
      <c r="L5" s="42" t="s">
        <v>26</v>
      </c>
      <c r="M5" s="42"/>
      <c r="N5" s="42"/>
      <c r="O5" s="42" t="s">
        <v>4</v>
      </c>
      <c r="P5" s="43" t="s">
        <v>25</v>
      </c>
    </row>
    <row r="6" spans="2:16" ht="36">
      <c r="B6" s="45"/>
      <c r="C6" s="10" t="s">
        <v>34</v>
      </c>
      <c r="D6" s="10" t="s">
        <v>35</v>
      </c>
      <c r="E6" s="10" t="s">
        <v>36</v>
      </c>
      <c r="F6" s="11" t="s">
        <v>34</v>
      </c>
      <c r="G6" s="11" t="s">
        <v>35</v>
      </c>
      <c r="H6" s="11" t="s">
        <v>36</v>
      </c>
      <c r="I6" s="11" t="s">
        <v>34</v>
      </c>
      <c r="J6" s="11" t="s">
        <v>35</v>
      </c>
      <c r="K6" s="11" t="s">
        <v>36</v>
      </c>
      <c r="L6" s="11" t="s">
        <v>34</v>
      </c>
      <c r="M6" s="11" t="s">
        <v>35</v>
      </c>
      <c r="N6" s="11" t="s">
        <v>36</v>
      </c>
      <c r="O6" s="42"/>
      <c r="P6" s="43"/>
    </row>
    <row r="7" spans="2:16" ht="25" customHeight="1">
      <c r="B7" s="30" t="s">
        <v>5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5">
        <f>SUM(C7:N7)</f>
        <v>0</v>
      </c>
      <c r="P7" s="6">
        <f>ROUND(O7/280*70%,4)</f>
        <v>0</v>
      </c>
    </row>
    <row r="8" spans="2:16" ht="25" customHeight="1">
      <c r="B8" s="30" t="s">
        <v>16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5">
        <f>SUM(C8:N8)</f>
        <v>0</v>
      </c>
      <c r="P8" s="6">
        <f t="shared" ref="P8:P20" si="0">ROUND(O8/280*70%,4)</f>
        <v>0</v>
      </c>
    </row>
    <row r="9" spans="2:16" ht="25" customHeight="1">
      <c r="B9" s="30" t="s">
        <v>8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5">
        <f t="shared" ref="O9:O20" si="1">SUM(C9:N9)</f>
        <v>0</v>
      </c>
      <c r="P9" s="6">
        <f t="shared" si="0"/>
        <v>0</v>
      </c>
    </row>
    <row r="10" spans="2:16" ht="25" customHeight="1">
      <c r="B10" s="30" t="s">
        <v>12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5">
        <f t="shared" si="1"/>
        <v>0</v>
      </c>
      <c r="P10" s="6">
        <f t="shared" si="0"/>
        <v>0</v>
      </c>
    </row>
    <row r="11" spans="2:16" ht="25" customHeight="1">
      <c r="B11" s="30" t="s">
        <v>9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5">
        <f t="shared" si="1"/>
        <v>0</v>
      </c>
      <c r="P11" s="6">
        <f t="shared" si="0"/>
        <v>0</v>
      </c>
    </row>
    <row r="12" spans="2:16" ht="25" customHeight="1">
      <c r="B12" s="30" t="s">
        <v>17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5">
        <f t="shared" si="1"/>
        <v>0</v>
      </c>
      <c r="P12" s="6">
        <f t="shared" si="0"/>
        <v>0</v>
      </c>
    </row>
    <row r="13" spans="2:16" ht="25" customHeight="1">
      <c r="B13" s="30" t="s">
        <v>7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5">
        <f t="shared" si="1"/>
        <v>0</v>
      </c>
      <c r="P13" s="6">
        <f t="shared" si="0"/>
        <v>0</v>
      </c>
    </row>
    <row r="14" spans="2:16" ht="25" customHeight="1">
      <c r="B14" s="30" t="s">
        <v>10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5">
        <f t="shared" si="1"/>
        <v>0</v>
      </c>
      <c r="P14" s="6">
        <f t="shared" si="0"/>
        <v>0</v>
      </c>
    </row>
    <row r="15" spans="2:16" ht="25" customHeight="1">
      <c r="B15" s="30" t="s">
        <v>13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5">
        <f t="shared" si="1"/>
        <v>0</v>
      </c>
      <c r="P15" s="6">
        <f t="shared" si="0"/>
        <v>0</v>
      </c>
    </row>
    <row r="16" spans="2:16" ht="25" customHeight="1">
      <c r="B16" s="30" t="s">
        <v>6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5">
        <f t="shared" si="1"/>
        <v>0</v>
      </c>
      <c r="P16" s="6">
        <f t="shared" si="0"/>
        <v>0</v>
      </c>
    </row>
    <row r="17" spans="2:16" ht="25" customHeight="1">
      <c r="B17" s="30" t="s">
        <v>14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5">
        <f t="shared" si="1"/>
        <v>0</v>
      </c>
      <c r="P17" s="6">
        <f t="shared" si="0"/>
        <v>0</v>
      </c>
    </row>
    <row r="18" spans="2:16" ht="25" customHeight="1">
      <c r="B18" s="30" t="s">
        <v>11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5">
        <f t="shared" si="1"/>
        <v>0</v>
      </c>
      <c r="P18" s="6">
        <f t="shared" si="0"/>
        <v>0</v>
      </c>
    </row>
    <row r="19" spans="2:16" ht="25" customHeight="1">
      <c r="B19" s="30" t="s">
        <v>18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5">
        <f t="shared" si="1"/>
        <v>0</v>
      </c>
      <c r="P19" s="6">
        <f t="shared" si="0"/>
        <v>0</v>
      </c>
    </row>
    <row r="20" spans="2:16" ht="25" customHeight="1">
      <c r="B20" s="30" t="s">
        <v>15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5">
        <f t="shared" si="1"/>
        <v>0</v>
      </c>
      <c r="P20" s="6">
        <f t="shared" si="0"/>
        <v>0</v>
      </c>
    </row>
  </sheetData>
  <mergeCells count="8">
    <mergeCell ref="O5:O6"/>
    <mergeCell ref="P5:P6"/>
    <mergeCell ref="C3:F3"/>
    <mergeCell ref="B5:B6"/>
    <mergeCell ref="C5:E5"/>
    <mergeCell ref="F5:H5"/>
    <mergeCell ref="I5:K5"/>
    <mergeCell ref="L5:N5"/>
  </mergeCells>
  <conditionalFormatting sqref="C7:D20 F7:G20 I7:J20 L7:M20">
    <cfRule type="cellIs" dxfId="23" priority="22" operator="greaterThan">
      <formula>25</formula>
    </cfRule>
  </conditionalFormatting>
  <conditionalFormatting sqref="F7:G7 I7:J7 L7:M7">
    <cfRule type="cellIs" dxfId="22" priority="21" operator="greaterThan">
      <formula>25</formula>
    </cfRule>
  </conditionalFormatting>
  <conditionalFormatting sqref="E7:E20 H7:H20 K7:K20 N7:N20">
    <cfRule type="cellIs" dxfId="21" priority="20" operator="greaterThan">
      <formula>20</formula>
    </cfRule>
  </conditionalFormatting>
  <conditionalFormatting sqref="O7:O20">
    <cfRule type="cellIs" dxfId="20" priority="19" operator="greaterThan">
      <formula>280</formula>
    </cfRule>
  </conditionalFormatting>
  <conditionalFormatting sqref="C8:D8 F8:G8 I8:J8 L8:M8">
    <cfRule type="cellIs" dxfId="19" priority="18" operator="greaterThan">
      <formula>25</formula>
    </cfRule>
  </conditionalFormatting>
  <conditionalFormatting sqref="F8:G8 I8:J8 L8:M8">
    <cfRule type="cellIs" dxfId="18" priority="17" operator="greaterThan">
      <formula>25</formula>
    </cfRule>
  </conditionalFormatting>
  <conditionalFormatting sqref="E8 H8 K8 N8">
    <cfRule type="cellIs" dxfId="17" priority="16" operator="greaterThan">
      <formula>20</formula>
    </cfRule>
  </conditionalFormatting>
  <conditionalFormatting sqref="C9:D9 F9:G9 I9:J9 L9:M9">
    <cfRule type="cellIs" dxfId="16" priority="15" operator="greaterThan">
      <formula>25</formula>
    </cfRule>
  </conditionalFormatting>
  <conditionalFormatting sqref="F9:G9 I9:J9 L9:M9">
    <cfRule type="cellIs" dxfId="15" priority="14" operator="greaterThan">
      <formula>25</formula>
    </cfRule>
  </conditionalFormatting>
  <conditionalFormatting sqref="E9 H9 K9 N9">
    <cfRule type="cellIs" dxfId="14" priority="13" operator="greaterThan">
      <formula>20</formula>
    </cfRule>
  </conditionalFormatting>
  <conditionalFormatting sqref="C10:D10 F10:G10 I10:J10 L10:M10">
    <cfRule type="cellIs" dxfId="13" priority="12" operator="greaterThan">
      <formula>25</formula>
    </cfRule>
  </conditionalFormatting>
  <conditionalFormatting sqref="F10:G10 I10:J10 L10:M10">
    <cfRule type="cellIs" dxfId="12" priority="11" operator="greaterThan">
      <formula>25</formula>
    </cfRule>
  </conditionalFormatting>
  <conditionalFormatting sqref="E10 H10 K10 N10">
    <cfRule type="cellIs" dxfId="11" priority="10" operator="greaterThan">
      <formula>20</formula>
    </cfRule>
  </conditionalFormatting>
  <conditionalFormatting sqref="C11:D13 F11:G13 I11:J13 L11:M13">
    <cfRule type="cellIs" dxfId="10" priority="9" operator="greaterThan">
      <formula>25</formula>
    </cfRule>
  </conditionalFormatting>
  <conditionalFormatting sqref="F11:G13 I11:J13 L11:M13">
    <cfRule type="cellIs" dxfId="9" priority="8" operator="greaterThan">
      <formula>25</formula>
    </cfRule>
  </conditionalFormatting>
  <conditionalFormatting sqref="E11:E13 H11:H13 K11:K13 N11:N13">
    <cfRule type="cellIs" dxfId="8" priority="7" operator="greaterThan">
      <formula>20</formula>
    </cfRule>
  </conditionalFormatting>
  <conditionalFormatting sqref="C14:D16 F14:G16 I14:J16 L14:M16">
    <cfRule type="cellIs" dxfId="7" priority="6" operator="greaterThan">
      <formula>25</formula>
    </cfRule>
  </conditionalFormatting>
  <conditionalFormatting sqref="F14:G16 I14:J16 L14:M16">
    <cfRule type="cellIs" dxfId="6" priority="5" operator="greaterThan">
      <formula>25</formula>
    </cfRule>
  </conditionalFormatting>
  <conditionalFormatting sqref="E14:E16 H14:H16 K14:K16 N14:N16">
    <cfRule type="cellIs" dxfId="5" priority="4" operator="greaterThan">
      <formula>20</formula>
    </cfRule>
  </conditionalFormatting>
  <conditionalFormatting sqref="C17:D20 F17:G20 I17:J20 L17:M20">
    <cfRule type="cellIs" dxfId="4" priority="3" operator="greaterThan">
      <formula>25</formula>
    </cfRule>
  </conditionalFormatting>
  <conditionalFormatting sqref="F17:G20 I17:J20 L17:M20">
    <cfRule type="cellIs" dxfId="3" priority="2" operator="greaterThan">
      <formula>25</formula>
    </cfRule>
  </conditionalFormatting>
  <conditionalFormatting sqref="E17:E20 H17:H20 K17:K20 N17:N20">
    <cfRule type="cellIs" dxfId="2" priority="1" operator="greaterThan">
      <formula>20</formula>
    </cfRule>
  </conditionalFormatting>
  <pageMargins left="0.19685039370078741" right="0.19685039370078741" top="0.74803149606299213" bottom="0.74803149606299213" header="0.31496062992125984" footer="0.31496062992125984"/>
  <pageSetup paperSize="9" scale="95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16" sqref="P16"/>
    </sheetView>
  </sheetViews>
  <sheetFormatPr baseColWidth="10" defaultRowHeight="14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summary.mlm2018.wk1</vt:lpstr>
      <vt:lpstr>tiktok.mlm2018.wk1</vt:lpstr>
      <vt:lpstr>judge.mlm2018.wk1</vt:lpstr>
      <vt:lpstr>SCREENSHOT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KOO, Lee Kian</dc:creator>
  <cp:lastModifiedBy>MBPro</cp:lastModifiedBy>
  <cp:lastPrinted>2018-11-01T07:32:14Z</cp:lastPrinted>
  <dcterms:created xsi:type="dcterms:W3CDTF">2018-11-01T05:45:32Z</dcterms:created>
  <dcterms:modified xsi:type="dcterms:W3CDTF">2018-11-08T08:20:12Z</dcterms:modified>
</cp:coreProperties>
</file>