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"/>
    </mc:Choice>
  </mc:AlternateContent>
  <xr:revisionPtr revIDLastSave="0" documentId="13_ncr:1_{BC7B7148-E389-4D3F-9170-D1D844EAA81C}" xr6:coauthVersionLast="38" xr6:coauthVersionMax="38" xr10:uidLastSave="{00000000-0000-0000-0000-000000000000}"/>
  <bookViews>
    <workbookView xWindow="0" yWindow="0" windowWidth="23040" windowHeight="9060" activeTab="1" xr2:uid="{8C947E89-ABBA-4F95-A8EA-3C48E3B1FEA5}"/>
  </bookViews>
  <sheets>
    <sheet name="summary.mlm2018.wk1" sheetId="6" r:id="rId1"/>
    <sheet name="tiktok.mlm2018.wk1" sheetId="4" r:id="rId2"/>
    <sheet name="judge.mlm2018.wk1" sheetId="1" r:id="rId3"/>
  </sheets>
  <definedNames>
    <definedName name="_xlnm._FilterDatabase" localSheetId="0" hidden="1">summary.mlm2018.wk1!$A$5:$J$5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4" i="1"/>
  <c r="O15" i="1"/>
  <c r="O16" i="1"/>
  <c r="O17" i="1"/>
  <c r="O18" i="1"/>
  <c r="O19" i="1"/>
  <c r="O20" i="1"/>
  <c r="O7" i="1"/>
  <c r="B3" i="6" l="1"/>
  <c r="B2" i="6"/>
  <c r="B1" i="6"/>
  <c r="B3" i="4"/>
  <c r="B2" i="4"/>
  <c r="B1" i="4"/>
  <c r="C16" i="6"/>
  <c r="C15" i="6"/>
  <c r="C17" i="6"/>
  <c r="C11" i="6"/>
  <c r="C6" i="6"/>
  <c r="C9" i="6"/>
  <c r="C12" i="6"/>
  <c r="C13" i="6"/>
  <c r="C7" i="6"/>
  <c r="C10" i="6"/>
  <c r="C8" i="6"/>
  <c r="C19" i="6"/>
  <c r="C18" i="6"/>
  <c r="D16" i="6"/>
  <c r="D15" i="6"/>
  <c r="D17" i="6"/>
  <c r="D11" i="6"/>
  <c r="D6" i="6"/>
  <c r="D9" i="6"/>
  <c r="D12" i="6"/>
  <c r="D13" i="6"/>
  <c r="D7" i="6"/>
  <c r="D10" i="6"/>
  <c r="D8" i="6"/>
  <c r="D19" i="6"/>
  <c r="D18" i="6"/>
  <c r="E16" i="6"/>
  <c r="E15" i="6"/>
  <c r="E17" i="6"/>
  <c r="E11" i="6"/>
  <c r="E6" i="6"/>
  <c r="E9" i="6"/>
  <c r="E12" i="6"/>
  <c r="E13" i="6"/>
  <c r="E7" i="6"/>
  <c r="E10" i="6"/>
  <c r="E8" i="6"/>
  <c r="E19" i="6"/>
  <c r="E18" i="6"/>
  <c r="E14" i="6"/>
  <c r="D14" i="6"/>
  <c r="C14" i="6"/>
  <c r="B16" i="6"/>
  <c r="B15" i="6"/>
  <c r="B17" i="6"/>
  <c r="B11" i="6"/>
  <c r="B6" i="6"/>
  <c r="B9" i="6"/>
  <c r="B12" i="6"/>
  <c r="B13" i="6"/>
  <c r="B7" i="6"/>
  <c r="B10" i="6"/>
  <c r="B8" i="6"/>
  <c r="B19" i="6"/>
  <c r="B18" i="6"/>
  <c r="B14" i="6"/>
  <c r="D20" i="4"/>
  <c r="N8" i="1"/>
  <c r="N9" i="1"/>
  <c r="N10" i="1"/>
  <c r="N11" i="1"/>
  <c r="N12" i="1"/>
  <c r="N13" i="1"/>
  <c r="O13" i="1" s="1"/>
  <c r="N14" i="1"/>
  <c r="N15" i="1"/>
  <c r="N16" i="1"/>
  <c r="N17" i="1"/>
  <c r="N18" i="1"/>
  <c r="N19" i="1"/>
  <c r="N20" i="1"/>
  <c r="N7" i="1"/>
  <c r="F14" i="6" l="1"/>
  <c r="G14" i="6" s="1"/>
  <c r="F10" i="6"/>
  <c r="G10" i="6" s="1"/>
  <c r="F15" i="6"/>
  <c r="G15" i="6" s="1"/>
  <c r="E9" i="4"/>
  <c r="E19" i="4"/>
  <c r="E16" i="4"/>
  <c r="E14" i="4"/>
  <c r="E10" i="4"/>
  <c r="E6" i="4"/>
  <c r="H7" i="6" s="1"/>
  <c r="E8" i="4"/>
  <c r="E18" i="4"/>
  <c r="E13" i="4"/>
  <c r="E17" i="4"/>
  <c r="E12" i="4"/>
  <c r="E15" i="4"/>
  <c r="E11" i="4"/>
  <c r="E7" i="4"/>
  <c r="F13" i="6"/>
  <c r="G13" i="6" s="1"/>
  <c r="F18" i="6"/>
  <c r="G18" i="6" s="1"/>
  <c r="F6" i="6"/>
  <c r="G6" i="6" s="1"/>
  <c r="F7" i="6"/>
  <c r="G7" i="6" s="1"/>
  <c r="F16" i="6"/>
  <c r="G16" i="6" s="1"/>
  <c r="F9" i="6"/>
  <c r="G9" i="6" s="1"/>
  <c r="F8" i="6"/>
  <c r="G8" i="6" s="1"/>
  <c r="F12" i="6"/>
  <c r="G12" i="6" s="1"/>
  <c r="F17" i="6"/>
  <c r="G17" i="6" s="1"/>
  <c r="F19" i="6"/>
  <c r="G19" i="6" s="1"/>
  <c r="F11" i="6"/>
  <c r="G11" i="6" s="1"/>
  <c r="H11" i="6" l="1"/>
  <c r="I11" i="6" s="1"/>
  <c r="H10" i="6"/>
  <c r="I10" i="6" s="1"/>
  <c r="H16" i="6"/>
  <c r="I16" i="6" s="1"/>
  <c r="H6" i="6"/>
  <c r="I6" i="6" s="1"/>
  <c r="H9" i="6"/>
  <c r="I9" i="6" s="1"/>
  <c r="H15" i="6"/>
  <c r="I15" i="6" s="1"/>
  <c r="H12" i="6"/>
  <c r="I12" i="6" s="1"/>
  <c r="H18" i="6"/>
  <c r="I18" i="6" s="1"/>
  <c r="H14" i="6"/>
  <c r="I14" i="6" s="1"/>
  <c r="H19" i="6"/>
  <c r="I19" i="6" s="1"/>
  <c r="H13" i="6"/>
  <c r="I13" i="6" s="1"/>
  <c r="H8" i="6"/>
  <c r="I8" i="6" s="1"/>
  <c r="H17" i="6"/>
  <c r="I17" i="6" s="1"/>
  <c r="I7" i="6"/>
  <c r="E20" i="4"/>
  <c r="J7" i="6" l="1"/>
  <c r="J11" i="6"/>
  <c r="J13" i="6"/>
  <c r="J19" i="6"/>
  <c r="J15" i="6"/>
  <c r="J9" i="6"/>
  <c r="J10" i="6"/>
  <c r="J14" i="6"/>
  <c r="J17" i="6"/>
  <c r="J12" i="6"/>
  <c r="J8" i="6"/>
  <c r="J16" i="6"/>
  <c r="J6" i="6"/>
  <c r="J18" i="6"/>
</calcChain>
</file>

<file path=xl/sharedStrings.xml><?xml version="1.0" encoding="utf-8"?>
<sst xmlns="http://schemas.openxmlformats.org/spreadsheetml/2006/main" count="86" uniqueCount="40">
  <si>
    <t xml:space="preserve">TV SHOWS </t>
  </si>
  <si>
    <t>MINGGU KE-</t>
  </si>
  <si>
    <t>DATE</t>
  </si>
  <si>
    <t xml:space="preserve">Contestant </t>
  </si>
  <si>
    <t>Total Judges Score [max280]</t>
  </si>
  <si>
    <t>storyline &amp; structure [25%]</t>
  </si>
  <si>
    <t>comedy [25%]</t>
  </si>
  <si>
    <t>creativity [20%]</t>
  </si>
  <si>
    <t>ZERO</t>
  </si>
  <si>
    <t>TAMAN</t>
  </si>
  <si>
    <t>SHIRO</t>
  </si>
  <si>
    <t>PUTEH</t>
  </si>
  <si>
    <t>MASIN</t>
  </si>
  <si>
    <t>KIUT</t>
  </si>
  <si>
    <t>JORAS</t>
  </si>
  <si>
    <t>HILMY</t>
  </si>
  <si>
    <t>DANY</t>
  </si>
  <si>
    <t>CHILOK</t>
  </si>
  <si>
    <t>BOCEY</t>
  </si>
  <si>
    <t>ABIOSO</t>
  </si>
  <si>
    <t>ABATA</t>
  </si>
  <si>
    <t>2B</t>
  </si>
  <si>
    <t>Rank</t>
  </si>
  <si>
    <t>Tik-Tok Votes</t>
  </si>
  <si>
    <t xml:space="preserve">Tik-Tok Score by-30%] </t>
  </si>
  <si>
    <t>judge #3 [douglas lim]</t>
  </si>
  <si>
    <t>maharaja-lawak-mega-2018</t>
  </si>
  <si>
    <t>judge #4        [scha alyahya]</t>
  </si>
  <si>
    <t>judge #2       [remy ishak]</t>
  </si>
  <si>
    <t xml:space="preserve">judge #1        [tya arifin] </t>
  </si>
  <si>
    <t xml:space="preserve">judge #1 [tya arifin] </t>
  </si>
  <si>
    <t>judge #2 [remy ishak]</t>
  </si>
  <si>
    <t>judge #4 [scha alyahya]</t>
  </si>
  <si>
    <t>minggu 1</t>
  </si>
  <si>
    <t xml:space="preserve">Judges Score          by-70%] </t>
  </si>
  <si>
    <t xml:space="preserve">judges score [by-70%] </t>
  </si>
  <si>
    <t>judges score [max280]</t>
  </si>
  <si>
    <t xml:space="preserve">tik-tok score [by-30%] </t>
  </si>
  <si>
    <t>total [100%]</t>
  </si>
  <si>
    <t xml:space="preserve">overall ranking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</si>
</sst>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2" applyNumberFormat="1" applyFont="1" applyAlignment="1">
      <alignment horizontal="left" vertical="center"/>
    </xf>
    <xf numFmtId="2" fontId="3" fillId="0" borderId="1" xfId="2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0" fontId="0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318344F4-CB1C-4297-BDB6-527908B44545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B67-5C95-4A1C-9075-0369C7BDFEEA}">
  <dimension ref="A1:J19"/>
  <sheetViews>
    <sheetView showGridLines="0" topLeftCell="A4" workbookViewId="0">
      <selection activeCell="N13" sqref="N13"/>
    </sheetView>
  </sheetViews>
  <sheetFormatPr defaultColWidth="9.109375" defaultRowHeight="24.9" customHeight="1" x14ac:dyDescent="0.3"/>
  <cols>
    <col min="1" max="1" width="20.6640625" style="17" customWidth="1"/>
    <col min="2" max="10" width="12.6640625" style="17" customWidth="1"/>
    <col min="11" max="16384" width="9.109375" style="17"/>
  </cols>
  <sheetData>
    <row r="1" spans="1:10" ht="24.9" customHeight="1" x14ac:dyDescent="0.3">
      <c r="A1" s="1" t="s">
        <v>0</v>
      </c>
      <c r="B1" s="2" t="str">
        <f>judge.mlm2018.wk1!B1</f>
        <v>maharaja-lawak-mega-2018</v>
      </c>
      <c r="C1" s="2"/>
    </row>
    <row r="2" spans="1:10" ht="24.9" customHeight="1" x14ac:dyDescent="0.3">
      <c r="A2" s="3" t="s">
        <v>1</v>
      </c>
      <c r="B2" s="2" t="str">
        <f>judge.mlm2018.wk1!B2</f>
        <v>minggu 1</v>
      </c>
      <c r="C2" s="4"/>
    </row>
    <row r="3" spans="1:10" ht="24.9" customHeight="1" x14ac:dyDescent="0.3">
      <c r="A3" s="5" t="s">
        <v>2</v>
      </c>
      <c r="B3" s="28">
        <f>judge.mlm2018.wk1!B3</f>
        <v>43406</v>
      </c>
      <c r="C3" s="28"/>
    </row>
    <row r="5" spans="1:10" ht="30" customHeight="1" x14ac:dyDescent="0.3">
      <c r="A5" s="11" t="s">
        <v>3</v>
      </c>
      <c r="B5" s="12" t="s">
        <v>29</v>
      </c>
      <c r="C5" s="12" t="s">
        <v>28</v>
      </c>
      <c r="D5" s="12" t="s">
        <v>25</v>
      </c>
      <c r="E5" s="12" t="s">
        <v>27</v>
      </c>
      <c r="F5" s="12" t="s">
        <v>36</v>
      </c>
      <c r="G5" s="12" t="s">
        <v>35</v>
      </c>
      <c r="H5" s="12" t="s">
        <v>37</v>
      </c>
      <c r="I5" s="12" t="s">
        <v>38</v>
      </c>
      <c r="J5" s="12" t="s">
        <v>39</v>
      </c>
    </row>
    <row r="6" spans="1:10" ht="24.9" customHeight="1" x14ac:dyDescent="0.3">
      <c r="A6" s="6" t="s">
        <v>13</v>
      </c>
      <c r="B6" s="24">
        <f>SUM(judge.mlm2018.wk1!B12+judge.mlm2018.wk1!C12+judge.mlm2018.wk1!D12)</f>
        <v>70</v>
      </c>
      <c r="C6" s="24">
        <f>SUM(judge.mlm2018.wk1!E12+judge.mlm2018.wk1!F12+judge.mlm2018.wk1!G12)</f>
        <v>70</v>
      </c>
      <c r="D6" s="24">
        <f>SUM(judge.mlm2018.wk1!H12+judge.mlm2018.wk1!I12+judge.mlm2018.wk1!J12)</f>
        <v>65</v>
      </c>
      <c r="E6" s="24">
        <f>SUM(judge.mlm2018.wk1!K12+judge.mlm2018.wk1!L12+judge.mlm2018.wk1!M12)</f>
        <v>70</v>
      </c>
      <c r="F6" s="25">
        <f>SUM(B6:E6)</f>
        <v>275</v>
      </c>
      <c r="G6" s="26">
        <f>ROUND(F6/280*70%,4)</f>
        <v>0.6875</v>
      </c>
      <c r="H6" s="26">
        <f>VLOOKUP(A6,tiktok.mlm2018.wk1!$C$6:$E$19,3,FALSE)</f>
        <v>2.9499999999999998E-2</v>
      </c>
      <c r="I6" s="26">
        <f>SUM(G6:H6)</f>
        <v>0.71699999999999997</v>
      </c>
      <c r="J6" s="27">
        <f>RANK(I6,$I$6:$I$19,0)</f>
        <v>1</v>
      </c>
    </row>
    <row r="7" spans="1:10" ht="24.9" customHeight="1" x14ac:dyDescent="0.3">
      <c r="A7" s="6" t="s">
        <v>17</v>
      </c>
      <c r="B7" s="24">
        <f>SUM(judge.mlm2018.wk1!B16+judge.mlm2018.wk1!C16+judge.mlm2018.wk1!D16)</f>
        <v>70</v>
      </c>
      <c r="C7" s="24">
        <f>SUM(judge.mlm2018.wk1!E16+judge.mlm2018.wk1!F16+judge.mlm2018.wk1!G16)</f>
        <v>70</v>
      </c>
      <c r="D7" s="24">
        <f>SUM(judge.mlm2018.wk1!H16+judge.mlm2018.wk1!I16+judge.mlm2018.wk1!J16)</f>
        <v>70</v>
      </c>
      <c r="E7" s="24">
        <f>SUM(judge.mlm2018.wk1!K16+judge.mlm2018.wk1!L16+judge.mlm2018.wk1!M16)</f>
        <v>70</v>
      </c>
      <c r="F7" s="25">
        <f>SUM(B7:E7)</f>
        <v>280</v>
      </c>
      <c r="G7" s="26">
        <f>ROUND(F7/280*70%,4)</f>
        <v>0.7</v>
      </c>
      <c r="H7" s="26">
        <f>VLOOKUP(A7,tiktok.mlm2018.wk1!$C$6:$E$19,3,FALSE)</f>
        <v>2E-3</v>
      </c>
      <c r="I7" s="26">
        <f>SUM(G7:H7)</f>
        <v>0.70199999999999996</v>
      </c>
      <c r="J7" s="27">
        <f>RANK(I7,$I$6:$I$19,0)</f>
        <v>2</v>
      </c>
    </row>
    <row r="8" spans="1:10" ht="24.9" customHeight="1" x14ac:dyDescent="0.3">
      <c r="A8" s="6" t="s">
        <v>19</v>
      </c>
      <c r="B8" s="24">
        <f>SUM(judge.mlm2018.wk1!B18+judge.mlm2018.wk1!C18+judge.mlm2018.wk1!D18)</f>
        <v>58</v>
      </c>
      <c r="C8" s="24">
        <f>SUM(judge.mlm2018.wk1!E18+judge.mlm2018.wk1!F18+judge.mlm2018.wk1!G18)</f>
        <v>54</v>
      </c>
      <c r="D8" s="24">
        <f>SUM(judge.mlm2018.wk1!H18+judge.mlm2018.wk1!I18+judge.mlm2018.wk1!J18)</f>
        <v>54</v>
      </c>
      <c r="E8" s="24">
        <f>SUM(judge.mlm2018.wk1!K18+judge.mlm2018.wk1!L18+judge.mlm2018.wk1!M18)</f>
        <v>54</v>
      </c>
      <c r="F8" s="25">
        <f>SUM(B8:E8)</f>
        <v>220</v>
      </c>
      <c r="G8" s="26">
        <f>ROUND(F8/280*70%,4)</f>
        <v>0.55000000000000004</v>
      </c>
      <c r="H8" s="26">
        <f>VLOOKUP(A8,tiktok.mlm2018.wk1!$C$6:$E$19,3,FALSE)</f>
        <v>3.2000000000000002E-3</v>
      </c>
      <c r="I8" s="26">
        <f>SUM(G8:H8)</f>
        <v>0.55320000000000003</v>
      </c>
      <c r="J8" s="27">
        <f>RANK(I8,$I$6:$I$19,0)</f>
        <v>3</v>
      </c>
    </row>
    <row r="9" spans="1:10" ht="24.9" customHeight="1" x14ac:dyDescent="0.3">
      <c r="A9" s="6" t="s">
        <v>14</v>
      </c>
      <c r="B9" s="24">
        <f>SUM(judge.mlm2018.wk1!B13+judge.mlm2018.wk1!C13+judge.mlm2018.wk1!D13)</f>
        <v>48</v>
      </c>
      <c r="C9" s="24">
        <f>SUM(judge.mlm2018.wk1!E13+judge.mlm2018.wk1!F13+judge.mlm2018.wk1!G13)</f>
        <v>45</v>
      </c>
      <c r="D9" s="24">
        <f>SUM(judge.mlm2018.wk1!H13+judge.mlm2018.wk1!I13+judge.mlm2018.wk1!J13)</f>
        <v>54</v>
      </c>
      <c r="E9" s="24">
        <f>SUM(judge.mlm2018.wk1!K13+judge.mlm2018.wk1!L13+judge.mlm2018.wk1!M13)</f>
        <v>61</v>
      </c>
      <c r="F9" s="25">
        <f>SUM(B9:E9)</f>
        <v>208</v>
      </c>
      <c r="G9" s="26">
        <f>ROUND(F9/280*70%,4)</f>
        <v>0.52</v>
      </c>
      <c r="H9" s="26">
        <f>VLOOKUP(A9,tiktok.mlm2018.wk1!$C$6:$E$19,3,FALSE)</f>
        <v>2.9899999999999999E-2</v>
      </c>
      <c r="I9" s="26">
        <f>SUM(G9:H9)</f>
        <v>0.54990000000000006</v>
      </c>
      <c r="J9" s="27">
        <f>RANK(I9,$I$6:$I$19,0)</f>
        <v>4</v>
      </c>
    </row>
    <row r="10" spans="1:10" ht="24.9" customHeight="1" x14ac:dyDescent="0.3">
      <c r="A10" s="6" t="s">
        <v>18</v>
      </c>
      <c r="B10" s="24">
        <f>SUM(judge.mlm2018.wk1!B17+judge.mlm2018.wk1!C17+judge.mlm2018.wk1!D17)</f>
        <v>56</v>
      </c>
      <c r="C10" s="24">
        <f>SUM(judge.mlm2018.wk1!E17+judge.mlm2018.wk1!F17+judge.mlm2018.wk1!G17)</f>
        <v>36</v>
      </c>
      <c r="D10" s="24">
        <f>SUM(judge.mlm2018.wk1!H17+judge.mlm2018.wk1!I17+judge.mlm2018.wk1!J17)</f>
        <v>45</v>
      </c>
      <c r="E10" s="24">
        <f>SUM(judge.mlm2018.wk1!K17+judge.mlm2018.wk1!L17+judge.mlm2018.wk1!M17)</f>
        <v>54</v>
      </c>
      <c r="F10" s="25">
        <f>SUM(B10:E10)</f>
        <v>191</v>
      </c>
      <c r="G10" s="26">
        <f>ROUND(F10/280*70%,4)</f>
        <v>0.47749999999999998</v>
      </c>
      <c r="H10" s="26">
        <f>VLOOKUP(A10,tiktok.mlm2018.wk1!$C$6:$E$19,3,FALSE)</f>
        <v>4.6899999999999997E-2</v>
      </c>
      <c r="I10" s="26">
        <f>SUM(G10:H10)</f>
        <v>0.52439999999999998</v>
      </c>
      <c r="J10" s="27">
        <f>RANK(I10,$I$6:$I$19,0)</f>
        <v>5</v>
      </c>
    </row>
    <row r="11" spans="1:10" ht="24.9" customHeight="1" x14ac:dyDescent="0.3">
      <c r="A11" s="6" t="s">
        <v>12</v>
      </c>
      <c r="B11" s="24">
        <f>SUM(judge.mlm2018.wk1!B11+judge.mlm2018.wk1!C11+judge.mlm2018.wk1!D11)</f>
        <v>44</v>
      </c>
      <c r="C11" s="24">
        <f>SUM(judge.mlm2018.wk1!E11+judge.mlm2018.wk1!F11+judge.mlm2018.wk1!G11)</f>
        <v>39</v>
      </c>
      <c r="D11" s="24">
        <f>SUM(judge.mlm2018.wk1!H11+judge.mlm2018.wk1!I11+judge.mlm2018.wk1!J11)</f>
        <v>48</v>
      </c>
      <c r="E11" s="24">
        <f>SUM(judge.mlm2018.wk1!K11+judge.mlm2018.wk1!L11+judge.mlm2018.wk1!M11)</f>
        <v>57</v>
      </c>
      <c r="F11" s="25">
        <f>SUM(B11:E11)</f>
        <v>188</v>
      </c>
      <c r="G11" s="26">
        <f>ROUND(F11/280*70%,4)</f>
        <v>0.47</v>
      </c>
      <c r="H11" s="26">
        <f>VLOOKUP(A11,tiktok.mlm2018.wk1!$C$6:$E$19,3,FALSE)</f>
        <v>3.3799999999999997E-2</v>
      </c>
      <c r="I11" s="26">
        <f>SUM(G11:H11)</f>
        <v>0.50380000000000003</v>
      </c>
      <c r="J11" s="27">
        <f>RANK(I11,$I$6:$I$19,0)</f>
        <v>6</v>
      </c>
    </row>
    <row r="12" spans="1:10" ht="24.9" customHeight="1" x14ac:dyDescent="0.3">
      <c r="A12" s="6" t="s">
        <v>15</v>
      </c>
      <c r="B12" s="24">
        <f>SUM(judge.mlm2018.wk1!B14+judge.mlm2018.wk1!C14+judge.mlm2018.wk1!D14)</f>
        <v>50</v>
      </c>
      <c r="C12" s="24">
        <f>SUM(judge.mlm2018.wk1!E14+judge.mlm2018.wk1!F14+judge.mlm2018.wk1!G14)</f>
        <v>33</v>
      </c>
      <c r="D12" s="24">
        <f>SUM(judge.mlm2018.wk1!H14+judge.mlm2018.wk1!I14+judge.mlm2018.wk1!J14)</f>
        <v>42</v>
      </c>
      <c r="E12" s="24">
        <f>SUM(judge.mlm2018.wk1!K14+judge.mlm2018.wk1!L14+judge.mlm2018.wk1!M14)</f>
        <v>51</v>
      </c>
      <c r="F12" s="25">
        <f>SUM(B12:E12)</f>
        <v>176</v>
      </c>
      <c r="G12" s="26">
        <f>ROUND(F12/280*70%,4)</f>
        <v>0.44</v>
      </c>
      <c r="H12" s="26">
        <f>VLOOKUP(A12,tiktok.mlm2018.wk1!$C$6:$E$19,3,FALSE)</f>
        <v>3.3399999999999999E-2</v>
      </c>
      <c r="I12" s="26">
        <f>SUM(G12:H12)</f>
        <v>0.47339999999999999</v>
      </c>
      <c r="J12" s="27">
        <f>RANK(I12,$I$6:$I$19,0)</f>
        <v>7</v>
      </c>
    </row>
    <row r="13" spans="1:10" ht="24.9" customHeight="1" x14ac:dyDescent="0.3">
      <c r="A13" s="6" t="s">
        <v>16</v>
      </c>
      <c r="B13" s="24">
        <f>SUM(judge.mlm2018.wk1!B15+judge.mlm2018.wk1!C15+judge.mlm2018.wk1!D15)</f>
        <v>52</v>
      </c>
      <c r="C13" s="24">
        <f>SUM(judge.mlm2018.wk1!E15+judge.mlm2018.wk1!F15+judge.mlm2018.wk1!G15)</f>
        <v>36</v>
      </c>
      <c r="D13" s="24">
        <f>SUM(judge.mlm2018.wk1!H15+judge.mlm2018.wk1!I15+judge.mlm2018.wk1!J15)</f>
        <v>45</v>
      </c>
      <c r="E13" s="24">
        <f>SUM(judge.mlm2018.wk1!K15+judge.mlm2018.wk1!L15+judge.mlm2018.wk1!M15)</f>
        <v>54</v>
      </c>
      <c r="F13" s="25">
        <f>SUM(B13:E13)</f>
        <v>187</v>
      </c>
      <c r="G13" s="26">
        <f>ROUND(F13/280*70%,4)</f>
        <v>0.46750000000000003</v>
      </c>
      <c r="H13" s="26">
        <f>VLOOKUP(A13,tiktok.mlm2018.wk1!$C$6:$E$19,3,FALSE)</f>
        <v>2.8999999999999998E-3</v>
      </c>
      <c r="I13" s="26">
        <f>SUM(G13:H13)</f>
        <v>0.47040000000000004</v>
      </c>
      <c r="J13" s="27">
        <f>RANK(I13,$I$6:$I$19,0)</f>
        <v>8</v>
      </c>
    </row>
    <row r="14" spans="1:10" ht="24.9" customHeight="1" x14ac:dyDescent="0.3">
      <c r="A14" s="6" t="s">
        <v>8</v>
      </c>
      <c r="B14" s="24">
        <f>SUM(judge.mlm2018.wk1!B7+judge.mlm2018.wk1!C7+judge.mlm2018.wk1!D7)</f>
        <v>57</v>
      </c>
      <c r="C14" s="24">
        <f>SUM(judge.mlm2018.wk1!E7+judge.mlm2018.wk1!F7+judge.mlm2018.wk1!G7)</f>
        <v>27</v>
      </c>
      <c r="D14" s="24">
        <f>SUM(judge.mlm2018.wk1!H7+judge.mlm2018.wk1!I7+judge.mlm2018.wk1!J7)</f>
        <v>36</v>
      </c>
      <c r="E14" s="24">
        <f>SUM(judge.mlm2018.wk1!K7+judge.mlm2018.wk1!L7+judge.mlm2018.wk1!M7)</f>
        <v>45</v>
      </c>
      <c r="F14" s="25">
        <f>SUM(B14:E14)</f>
        <v>165</v>
      </c>
      <c r="G14" s="26">
        <f>ROUND(F14/280*70%,4)</f>
        <v>0.41249999999999998</v>
      </c>
      <c r="H14" s="26">
        <f>VLOOKUP(A14,tiktok.mlm2018.wk1!$C$6:$E$19,3,FALSE)</f>
        <v>2.9899999999999999E-2</v>
      </c>
      <c r="I14" s="26">
        <f>SUM(G14:H14)</f>
        <v>0.44239999999999996</v>
      </c>
      <c r="J14" s="27">
        <f>RANK(I14,$I$6:$I$19,0)</f>
        <v>9</v>
      </c>
    </row>
    <row r="15" spans="1:10" ht="24.9" customHeight="1" x14ac:dyDescent="0.3">
      <c r="A15" s="6" t="s">
        <v>10</v>
      </c>
      <c r="B15" s="24">
        <f>SUM(judge.mlm2018.wk1!B9+judge.mlm2018.wk1!C9+judge.mlm2018.wk1!D9)</f>
        <v>40</v>
      </c>
      <c r="C15" s="24">
        <f>SUM(judge.mlm2018.wk1!E9+judge.mlm2018.wk1!F9+judge.mlm2018.wk1!G9)</f>
        <v>33</v>
      </c>
      <c r="D15" s="24">
        <f>SUM(judge.mlm2018.wk1!H9+judge.mlm2018.wk1!I9+judge.mlm2018.wk1!J9)</f>
        <v>42</v>
      </c>
      <c r="E15" s="24">
        <f>SUM(judge.mlm2018.wk1!K9+judge.mlm2018.wk1!L9+judge.mlm2018.wk1!M9)</f>
        <v>51</v>
      </c>
      <c r="F15" s="25">
        <f>SUM(B15:E15)</f>
        <v>166</v>
      </c>
      <c r="G15" s="26">
        <f>ROUND(F15/280*70%,4)</f>
        <v>0.41499999999999998</v>
      </c>
      <c r="H15" s="26">
        <f>VLOOKUP(A15,tiktok.mlm2018.wk1!$C$6:$E$19,3,FALSE)</f>
        <v>2.41E-2</v>
      </c>
      <c r="I15" s="26">
        <f>SUM(G15:H15)</f>
        <v>0.43909999999999999</v>
      </c>
      <c r="J15" s="27">
        <f>RANK(I15,$I$6:$I$19,0)</f>
        <v>10</v>
      </c>
    </row>
    <row r="16" spans="1:10" ht="24.9" customHeight="1" x14ac:dyDescent="0.3">
      <c r="A16" s="6" t="s">
        <v>9</v>
      </c>
      <c r="B16" s="24">
        <f>SUM(judge.mlm2018.wk1!B8+judge.mlm2018.wk1!C8+judge.mlm2018.wk1!D8)</f>
        <v>38</v>
      </c>
      <c r="C16" s="24">
        <f>SUM(judge.mlm2018.wk1!E8+judge.mlm2018.wk1!F8+judge.mlm2018.wk1!G8)</f>
        <v>30</v>
      </c>
      <c r="D16" s="24">
        <f>SUM(judge.mlm2018.wk1!H8+judge.mlm2018.wk1!I8+judge.mlm2018.wk1!J8)</f>
        <v>39</v>
      </c>
      <c r="E16" s="24">
        <f>SUM(judge.mlm2018.wk1!K8+judge.mlm2018.wk1!L8+judge.mlm2018.wk1!M8)</f>
        <v>48</v>
      </c>
      <c r="F16" s="25">
        <f>SUM(B16:E16)</f>
        <v>155</v>
      </c>
      <c r="G16" s="26">
        <f>ROUND(F16/280*70%,4)</f>
        <v>0.38750000000000001</v>
      </c>
      <c r="H16" s="26">
        <f>VLOOKUP(A16,tiktok.mlm2018.wk1!$C$6:$E$19,3,FALSE)</f>
        <v>2.9899999999999999E-2</v>
      </c>
      <c r="I16" s="26">
        <f>SUM(G16:H16)</f>
        <v>0.41739999999999999</v>
      </c>
      <c r="J16" s="27">
        <f>RANK(I16,$I$6:$I$19,0)</f>
        <v>11</v>
      </c>
    </row>
    <row r="17" spans="1:10" ht="24.9" customHeight="1" x14ac:dyDescent="0.3">
      <c r="A17" s="6" t="s">
        <v>11</v>
      </c>
      <c r="B17" s="24">
        <f>SUM(judge.mlm2018.wk1!B10+judge.mlm2018.wk1!C10+judge.mlm2018.wk1!D10)</f>
        <v>42</v>
      </c>
      <c r="C17" s="24">
        <f>SUM(judge.mlm2018.wk1!E10+judge.mlm2018.wk1!F10+judge.mlm2018.wk1!G10)</f>
        <v>30</v>
      </c>
      <c r="D17" s="24">
        <f>SUM(judge.mlm2018.wk1!H10+judge.mlm2018.wk1!I10+judge.mlm2018.wk1!J10)</f>
        <v>30</v>
      </c>
      <c r="E17" s="24">
        <f>SUM(judge.mlm2018.wk1!K10+judge.mlm2018.wk1!L10+judge.mlm2018.wk1!M10)</f>
        <v>30</v>
      </c>
      <c r="F17" s="25">
        <f>SUM(B17:E17)</f>
        <v>132</v>
      </c>
      <c r="G17" s="26">
        <f>ROUND(F17/280*70%,4)</f>
        <v>0.33</v>
      </c>
      <c r="H17" s="26">
        <f>VLOOKUP(A17,tiktok.mlm2018.wk1!$C$6:$E$19,3,FALSE)</f>
        <v>2.9899999999999999E-2</v>
      </c>
      <c r="I17" s="26">
        <f>SUM(G17:H17)</f>
        <v>0.3599</v>
      </c>
      <c r="J17" s="27">
        <f>RANK(I17,$I$6:$I$19,0)</f>
        <v>12</v>
      </c>
    </row>
    <row r="18" spans="1:10" ht="24.9" customHeight="1" x14ac:dyDescent="0.3">
      <c r="A18" s="6" t="s">
        <v>21</v>
      </c>
      <c r="B18" s="24">
        <f>SUM(judge.mlm2018.wk1!B20+judge.mlm2018.wk1!C20+judge.mlm2018.wk1!D20)</f>
        <v>62</v>
      </c>
      <c r="C18" s="24">
        <f>SUM(judge.mlm2018.wk1!E20+judge.mlm2018.wk1!F20+judge.mlm2018.wk1!G20)</f>
        <v>18</v>
      </c>
      <c r="D18" s="24">
        <f>SUM(judge.mlm2018.wk1!H20+judge.mlm2018.wk1!I20+judge.mlm2018.wk1!J20)</f>
        <v>27</v>
      </c>
      <c r="E18" s="24">
        <f>SUM(judge.mlm2018.wk1!K20+judge.mlm2018.wk1!L20+judge.mlm2018.wk1!M20)</f>
        <v>36</v>
      </c>
      <c r="F18" s="25">
        <f>SUM(B18:E18)</f>
        <v>143</v>
      </c>
      <c r="G18" s="26">
        <f>ROUND(F18/280*70%,4)</f>
        <v>0.35749999999999998</v>
      </c>
      <c r="H18" s="26">
        <f>VLOOKUP(A18,tiktok.mlm2018.wk1!$C$6:$E$19,3,FALSE)</f>
        <v>8.9999999999999998E-4</v>
      </c>
      <c r="I18" s="26">
        <f>SUM(G18:H18)</f>
        <v>0.3584</v>
      </c>
      <c r="J18" s="27">
        <f>RANK(I18,$I$6:$I$19,0)</f>
        <v>13</v>
      </c>
    </row>
    <row r="19" spans="1:10" ht="24.9" customHeight="1" x14ac:dyDescent="0.3">
      <c r="A19" s="6" t="s">
        <v>20</v>
      </c>
      <c r="B19" s="24">
        <f>SUM(judge.mlm2018.wk1!B19+judge.mlm2018.wk1!C19+judge.mlm2018.wk1!D19)</f>
        <v>60</v>
      </c>
      <c r="C19" s="24">
        <f>SUM(judge.mlm2018.wk1!E19+judge.mlm2018.wk1!F19+judge.mlm2018.wk1!G19)</f>
        <v>18</v>
      </c>
      <c r="D19" s="24">
        <f>SUM(judge.mlm2018.wk1!H19+judge.mlm2018.wk1!I19+judge.mlm2018.wk1!J19)</f>
        <v>18</v>
      </c>
      <c r="E19" s="24">
        <f>SUM(judge.mlm2018.wk1!K19+judge.mlm2018.wk1!L19+judge.mlm2018.wk1!M19)</f>
        <v>18</v>
      </c>
      <c r="F19" s="25">
        <f>SUM(B19:E19)</f>
        <v>114</v>
      </c>
      <c r="G19" s="26">
        <f>ROUND(F19/280*70%,4)</f>
        <v>0.28499999999999998</v>
      </c>
      <c r="H19" s="26">
        <f>VLOOKUP(A19,tiktok.mlm2018.wk1!$C$6:$E$19,3,FALSE)</f>
        <v>3.8E-3</v>
      </c>
      <c r="I19" s="26">
        <f>SUM(G19:H19)</f>
        <v>0.2888</v>
      </c>
      <c r="J19" s="27">
        <f>RANK(I19,$I$6:$I$19,0)</f>
        <v>14</v>
      </c>
    </row>
  </sheetData>
  <autoFilter ref="A5:J5" xr:uid="{9CB25A6F-4680-4F22-A83E-D9AA165014A8}">
    <sortState ref="A6:J19">
      <sortCondition ref="J5"/>
    </sortState>
  </autoFilter>
  <mergeCells count="1">
    <mergeCell ref="B3:C3"/>
  </mergeCells>
  <conditionalFormatting sqref="J6:J19">
    <cfRule type="top10" dxfId="0" priority="1" bottom="1" rank="1"/>
  </conditionalFormatting>
  <pageMargins left="0.19685039370078741" right="0.19685039370078741" top="0.74803149606299213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38C9-1B00-47D9-ACF4-7BDB4FCB456B}">
  <dimension ref="A1:E20"/>
  <sheetViews>
    <sheetView showGridLines="0" tabSelected="1" zoomScale="63" zoomScaleNormal="63" workbookViewId="0">
      <selection activeCell="M7" sqref="M7"/>
    </sheetView>
  </sheetViews>
  <sheetFormatPr defaultColWidth="9.109375" defaultRowHeight="24.9" customHeight="1" x14ac:dyDescent="0.25"/>
  <cols>
    <col min="1" max="1" width="20.6640625" style="15" customWidth="1"/>
    <col min="2" max="2" width="8.5546875" style="14" customWidth="1"/>
    <col min="3" max="3" width="20.6640625" style="14" customWidth="1"/>
    <col min="4" max="4" width="20.6640625" style="16" customWidth="1"/>
    <col min="5" max="5" width="20" style="14" customWidth="1"/>
    <col min="6" max="16384" width="9.109375" style="14"/>
  </cols>
  <sheetData>
    <row r="1" spans="1:5" ht="24.9" customHeight="1" x14ac:dyDescent="0.25">
      <c r="A1" s="3" t="s">
        <v>0</v>
      </c>
      <c r="B1" s="2" t="str">
        <f>judge.mlm2018.wk1!B1</f>
        <v>maharaja-lawak-mega-2018</v>
      </c>
      <c r="C1" s="2"/>
    </row>
    <row r="2" spans="1:5" ht="24.9" customHeight="1" x14ac:dyDescent="0.25">
      <c r="A2" s="3" t="s">
        <v>1</v>
      </c>
      <c r="B2" s="2" t="str">
        <f>judge.mlm2018.wk1!B2</f>
        <v>minggu 1</v>
      </c>
      <c r="C2" s="4"/>
    </row>
    <row r="3" spans="1:5" ht="24.9" customHeight="1" x14ac:dyDescent="0.25">
      <c r="A3" s="5" t="s">
        <v>2</v>
      </c>
      <c r="B3" s="28">
        <f>judge.mlm2018.wk1!B3</f>
        <v>43406</v>
      </c>
      <c r="C3" s="28"/>
      <c r="D3" s="28"/>
    </row>
    <row r="5" spans="1:5" ht="24.9" customHeight="1" x14ac:dyDescent="0.25">
      <c r="B5" s="10" t="s">
        <v>22</v>
      </c>
      <c r="C5" s="11" t="s">
        <v>3</v>
      </c>
      <c r="D5" s="12" t="s">
        <v>23</v>
      </c>
      <c r="E5" s="10" t="s">
        <v>24</v>
      </c>
    </row>
    <row r="6" spans="1:5" ht="24.9" customHeight="1" x14ac:dyDescent="0.25">
      <c r="B6" s="9">
        <v>1</v>
      </c>
      <c r="C6" s="22" t="s">
        <v>21</v>
      </c>
      <c r="D6" s="23">
        <v>10</v>
      </c>
      <c r="E6" s="8">
        <f>ROUND(D6/$D$20*30%,4)</f>
        <v>8.9999999999999998E-4</v>
      </c>
    </row>
    <row r="7" spans="1:5" ht="24.9" customHeight="1" x14ac:dyDescent="0.25">
      <c r="B7" s="9">
        <v>2</v>
      </c>
      <c r="C7" s="22" t="s">
        <v>20</v>
      </c>
      <c r="D7" s="23">
        <v>41</v>
      </c>
      <c r="E7" s="8">
        <f t="shared" ref="E7:E18" si="0">ROUND(D7/$D$20*30%,4)</f>
        <v>3.8E-3</v>
      </c>
    </row>
    <row r="8" spans="1:5" ht="24.9" customHeight="1" x14ac:dyDescent="0.25">
      <c r="B8" s="9">
        <v>3</v>
      </c>
      <c r="C8" s="22" t="s">
        <v>19</v>
      </c>
      <c r="D8" s="23">
        <v>35</v>
      </c>
      <c r="E8" s="8">
        <f t="shared" si="0"/>
        <v>3.2000000000000002E-3</v>
      </c>
    </row>
    <row r="9" spans="1:5" ht="24.9" customHeight="1" x14ac:dyDescent="0.25">
      <c r="B9" s="9">
        <v>4</v>
      </c>
      <c r="C9" s="22" t="s">
        <v>18</v>
      </c>
      <c r="D9" s="23">
        <v>512</v>
      </c>
      <c r="E9" s="8">
        <f t="shared" si="0"/>
        <v>4.6899999999999997E-2</v>
      </c>
    </row>
    <row r="10" spans="1:5" ht="24.9" customHeight="1" x14ac:dyDescent="0.25">
      <c r="B10" s="9">
        <v>5</v>
      </c>
      <c r="C10" s="22" t="s">
        <v>17</v>
      </c>
      <c r="D10" s="23">
        <v>22</v>
      </c>
      <c r="E10" s="8">
        <f t="shared" si="0"/>
        <v>2E-3</v>
      </c>
    </row>
    <row r="11" spans="1:5" ht="24.9" customHeight="1" x14ac:dyDescent="0.25">
      <c r="B11" s="9">
        <v>6</v>
      </c>
      <c r="C11" s="22" t="s">
        <v>16</v>
      </c>
      <c r="D11" s="23">
        <v>32</v>
      </c>
      <c r="E11" s="8">
        <f t="shared" si="0"/>
        <v>2.8999999999999998E-3</v>
      </c>
    </row>
    <row r="12" spans="1:5" ht="24.9" customHeight="1" x14ac:dyDescent="0.25">
      <c r="B12" s="9">
        <v>7</v>
      </c>
      <c r="C12" s="22" t="s">
        <v>15</v>
      </c>
      <c r="D12" s="23">
        <v>365</v>
      </c>
      <c r="E12" s="8">
        <f t="shared" si="0"/>
        <v>3.3399999999999999E-2</v>
      </c>
    </row>
    <row r="13" spans="1:5" ht="24.9" customHeight="1" x14ac:dyDescent="0.25">
      <c r="B13" s="9">
        <v>8</v>
      </c>
      <c r="C13" s="22" t="s">
        <v>14</v>
      </c>
      <c r="D13" s="23">
        <v>326</v>
      </c>
      <c r="E13" s="8">
        <f t="shared" si="0"/>
        <v>2.9899999999999999E-2</v>
      </c>
    </row>
    <row r="14" spans="1:5" ht="24.9" customHeight="1" x14ac:dyDescent="0.25">
      <c r="B14" s="9">
        <v>9</v>
      </c>
      <c r="C14" s="22" t="s">
        <v>13</v>
      </c>
      <c r="D14" s="23">
        <v>322</v>
      </c>
      <c r="E14" s="8">
        <f t="shared" si="0"/>
        <v>2.9499999999999998E-2</v>
      </c>
    </row>
    <row r="15" spans="1:5" ht="24.9" customHeight="1" x14ac:dyDescent="0.25">
      <c r="B15" s="9">
        <v>10</v>
      </c>
      <c r="C15" s="22" t="s">
        <v>12</v>
      </c>
      <c r="D15" s="23">
        <v>369</v>
      </c>
      <c r="E15" s="8">
        <f t="shared" si="0"/>
        <v>3.3799999999999997E-2</v>
      </c>
    </row>
    <row r="16" spans="1:5" ht="24.9" customHeight="1" x14ac:dyDescent="0.25">
      <c r="B16" s="9">
        <v>11</v>
      </c>
      <c r="C16" s="22" t="s">
        <v>11</v>
      </c>
      <c r="D16" s="23">
        <v>326</v>
      </c>
      <c r="E16" s="8">
        <f t="shared" si="0"/>
        <v>2.9899999999999999E-2</v>
      </c>
    </row>
    <row r="17" spans="2:5" ht="24.9" customHeight="1" x14ac:dyDescent="0.25">
      <c r="B17" s="9">
        <v>12</v>
      </c>
      <c r="C17" s="22" t="s">
        <v>10</v>
      </c>
      <c r="D17" s="23">
        <v>263</v>
      </c>
      <c r="E17" s="8">
        <f t="shared" si="0"/>
        <v>2.41E-2</v>
      </c>
    </row>
    <row r="18" spans="2:5" ht="24.9" customHeight="1" x14ac:dyDescent="0.25">
      <c r="B18" s="9">
        <v>13</v>
      </c>
      <c r="C18" s="22" t="s">
        <v>9</v>
      </c>
      <c r="D18" s="23">
        <v>326</v>
      </c>
      <c r="E18" s="8">
        <f t="shared" si="0"/>
        <v>2.9899999999999999E-2</v>
      </c>
    </row>
    <row r="19" spans="2:5" ht="24.9" customHeight="1" x14ac:dyDescent="0.25">
      <c r="B19" s="9">
        <v>14</v>
      </c>
      <c r="C19" s="22" t="s">
        <v>8</v>
      </c>
      <c r="D19" s="23">
        <v>326</v>
      </c>
      <c r="E19" s="8">
        <f>ROUND(D19/$D$20*30%,4)</f>
        <v>2.9899999999999999E-2</v>
      </c>
    </row>
    <row r="20" spans="2:5" ht="24.9" customHeight="1" x14ac:dyDescent="0.25">
      <c r="B20" s="18"/>
      <c r="C20" s="18"/>
      <c r="D20" s="19">
        <f>SUM(D6:D19)</f>
        <v>3275</v>
      </c>
      <c r="E20" s="20">
        <f>SUM(E6:E19)</f>
        <v>0.30009999999999998</v>
      </c>
    </row>
  </sheetData>
  <mergeCells count="1">
    <mergeCell ref="B3:D3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D234-6106-48EC-9678-D6BB2DAC1EBA}">
  <dimension ref="A1:O20"/>
  <sheetViews>
    <sheetView showGridLines="0" topLeftCell="A7" zoomScaleNormal="100" workbookViewId="0">
      <selection activeCell="F23" sqref="F23"/>
    </sheetView>
  </sheetViews>
  <sheetFormatPr defaultRowHeight="24.9" customHeight="1" x14ac:dyDescent="0.3"/>
  <cols>
    <col min="1" max="1" width="20.6640625" customWidth="1"/>
    <col min="2" max="14" width="9.33203125" customWidth="1"/>
    <col min="15" max="15" width="8.6640625" style="13" customWidth="1"/>
  </cols>
  <sheetData>
    <row r="1" spans="1:15" ht="24.9" customHeight="1" x14ac:dyDescent="0.3">
      <c r="A1" s="1" t="s">
        <v>0</v>
      </c>
      <c r="B1" s="2" t="s">
        <v>26</v>
      </c>
      <c r="C1" s="2"/>
      <c r="D1" s="2"/>
      <c r="E1" s="2"/>
    </row>
    <row r="2" spans="1:15" ht="24.9" customHeight="1" x14ac:dyDescent="0.3">
      <c r="A2" s="3" t="s">
        <v>1</v>
      </c>
      <c r="B2" s="2" t="s">
        <v>33</v>
      </c>
      <c r="C2" s="4"/>
      <c r="D2" s="4"/>
      <c r="E2" s="4"/>
    </row>
    <row r="3" spans="1:15" ht="24.9" customHeight="1" x14ac:dyDescent="0.3">
      <c r="A3" s="5" t="s">
        <v>2</v>
      </c>
      <c r="B3" s="28">
        <v>43406</v>
      </c>
      <c r="C3" s="28"/>
      <c r="D3" s="28"/>
      <c r="E3" s="28"/>
    </row>
    <row r="5" spans="1:15" ht="24.9" customHeight="1" x14ac:dyDescent="0.3">
      <c r="A5" s="31" t="s">
        <v>3</v>
      </c>
      <c r="B5" s="29" t="s">
        <v>30</v>
      </c>
      <c r="C5" s="29"/>
      <c r="D5" s="29"/>
      <c r="E5" s="29" t="s">
        <v>31</v>
      </c>
      <c r="F5" s="29"/>
      <c r="G5" s="29"/>
      <c r="H5" s="29" t="s">
        <v>25</v>
      </c>
      <c r="I5" s="29"/>
      <c r="J5" s="29"/>
      <c r="K5" s="29" t="s">
        <v>32</v>
      </c>
      <c r="L5" s="29"/>
      <c r="M5" s="29"/>
      <c r="N5" s="29" t="s">
        <v>4</v>
      </c>
      <c r="O5" s="30" t="s">
        <v>34</v>
      </c>
    </row>
    <row r="6" spans="1:15" ht="52.8" x14ac:dyDescent="0.3">
      <c r="A6" s="31"/>
      <c r="B6" s="12" t="s">
        <v>5</v>
      </c>
      <c r="C6" s="12" t="s">
        <v>6</v>
      </c>
      <c r="D6" s="12" t="s">
        <v>7</v>
      </c>
      <c r="E6" s="12" t="s">
        <v>5</v>
      </c>
      <c r="F6" s="12" t="s">
        <v>6</v>
      </c>
      <c r="G6" s="12" t="s">
        <v>7</v>
      </c>
      <c r="H6" s="12" t="s">
        <v>5</v>
      </c>
      <c r="I6" s="12" t="s">
        <v>6</v>
      </c>
      <c r="J6" s="12" t="s">
        <v>7</v>
      </c>
      <c r="K6" s="12" t="s">
        <v>5</v>
      </c>
      <c r="L6" s="12" t="s">
        <v>6</v>
      </c>
      <c r="M6" s="12" t="s">
        <v>7</v>
      </c>
      <c r="N6" s="29"/>
      <c r="O6" s="30"/>
    </row>
    <row r="7" spans="1:15" ht="24.9" customHeight="1" x14ac:dyDescent="0.3">
      <c r="A7" s="6" t="s">
        <v>8</v>
      </c>
      <c r="B7" s="21">
        <v>25</v>
      </c>
      <c r="C7" s="21">
        <v>25</v>
      </c>
      <c r="D7" s="21">
        <v>7</v>
      </c>
      <c r="E7" s="21">
        <v>8</v>
      </c>
      <c r="F7" s="21">
        <v>9</v>
      </c>
      <c r="G7" s="21">
        <v>10</v>
      </c>
      <c r="H7" s="21">
        <v>11</v>
      </c>
      <c r="I7" s="21">
        <v>12</v>
      </c>
      <c r="J7" s="21">
        <v>13</v>
      </c>
      <c r="K7" s="21">
        <v>14</v>
      </c>
      <c r="L7" s="21">
        <v>15</v>
      </c>
      <c r="M7" s="21">
        <v>16</v>
      </c>
      <c r="N7" s="7">
        <f>SUM(B7:M7)</f>
        <v>165</v>
      </c>
      <c r="O7" s="8">
        <f>ROUND(N7/280*70%,4)</f>
        <v>0.41249999999999998</v>
      </c>
    </row>
    <row r="8" spans="1:15" ht="24.9" customHeight="1" x14ac:dyDescent="0.3">
      <c r="A8" s="6" t="s">
        <v>9</v>
      </c>
      <c r="B8" s="21">
        <v>21</v>
      </c>
      <c r="C8" s="21">
        <v>9</v>
      </c>
      <c r="D8" s="21">
        <v>8</v>
      </c>
      <c r="E8" s="21">
        <v>9</v>
      </c>
      <c r="F8" s="21">
        <v>10</v>
      </c>
      <c r="G8" s="21">
        <v>11</v>
      </c>
      <c r="H8" s="21">
        <v>12</v>
      </c>
      <c r="I8" s="21">
        <v>13</v>
      </c>
      <c r="J8" s="21">
        <v>14</v>
      </c>
      <c r="K8" s="21">
        <v>15</v>
      </c>
      <c r="L8" s="21">
        <v>16</v>
      </c>
      <c r="M8" s="21">
        <v>17</v>
      </c>
      <c r="N8" s="7">
        <f>SUM(B8:M8)</f>
        <v>155</v>
      </c>
      <c r="O8" s="8">
        <f t="shared" ref="O8:O20" si="0">ROUND(N8/280*70%,4)</f>
        <v>0.38750000000000001</v>
      </c>
    </row>
    <row r="9" spans="1:15" ht="24.9" customHeight="1" x14ac:dyDescent="0.3">
      <c r="A9" s="6" t="s">
        <v>10</v>
      </c>
      <c r="B9" s="21">
        <v>21</v>
      </c>
      <c r="C9" s="21">
        <v>10</v>
      </c>
      <c r="D9" s="21">
        <v>9</v>
      </c>
      <c r="E9" s="21">
        <v>10</v>
      </c>
      <c r="F9" s="21">
        <v>11</v>
      </c>
      <c r="G9" s="21">
        <v>12</v>
      </c>
      <c r="H9" s="21">
        <v>13</v>
      </c>
      <c r="I9" s="21">
        <v>14</v>
      </c>
      <c r="J9" s="21">
        <v>15</v>
      </c>
      <c r="K9" s="21">
        <v>16</v>
      </c>
      <c r="L9" s="21">
        <v>17</v>
      </c>
      <c r="M9" s="21">
        <v>18</v>
      </c>
      <c r="N9" s="7">
        <f t="shared" ref="N9:N20" si="1">SUM(B9:M9)</f>
        <v>166</v>
      </c>
      <c r="O9" s="8">
        <f t="shared" si="0"/>
        <v>0.41499999999999998</v>
      </c>
    </row>
    <row r="10" spans="1:15" ht="24.9" customHeight="1" x14ac:dyDescent="0.3">
      <c r="A10" s="6" t="s">
        <v>11</v>
      </c>
      <c r="B10" s="21">
        <v>21</v>
      </c>
      <c r="C10" s="21">
        <v>11</v>
      </c>
      <c r="D10" s="21">
        <v>10</v>
      </c>
      <c r="E10" s="21">
        <v>10</v>
      </c>
      <c r="F10" s="21">
        <v>10</v>
      </c>
      <c r="G10" s="21">
        <v>10</v>
      </c>
      <c r="H10" s="21">
        <v>10</v>
      </c>
      <c r="I10" s="21">
        <v>10</v>
      </c>
      <c r="J10" s="21">
        <v>10</v>
      </c>
      <c r="K10" s="21">
        <v>10</v>
      </c>
      <c r="L10" s="21">
        <v>10</v>
      </c>
      <c r="M10" s="21">
        <v>10</v>
      </c>
      <c r="N10" s="7">
        <f t="shared" si="1"/>
        <v>132</v>
      </c>
      <c r="O10" s="8">
        <f t="shared" si="0"/>
        <v>0.33</v>
      </c>
    </row>
    <row r="11" spans="1:15" ht="24.9" customHeight="1" x14ac:dyDescent="0.3">
      <c r="A11" s="6" t="s">
        <v>12</v>
      </c>
      <c r="B11" s="21">
        <v>21</v>
      </c>
      <c r="C11" s="21">
        <v>12</v>
      </c>
      <c r="D11" s="21">
        <v>11</v>
      </c>
      <c r="E11" s="21">
        <v>12</v>
      </c>
      <c r="F11" s="21">
        <v>13</v>
      </c>
      <c r="G11" s="21">
        <v>14</v>
      </c>
      <c r="H11" s="21">
        <v>15</v>
      </c>
      <c r="I11" s="21">
        <v>16</v>
      </c>
      <c r="J11" s="21">
        <v>17</v>
      </c>
      <c r="K11" s="21">
        <v>18</v>
      </c>
      <c r="L11" s="21">
        <v>19</v>
      </c>
      <c r="M11" s="21">
        <v>20</v>
      </c>
      <c r="N11" s="7">
        <f t="shared" si="1"/>
        <v>188</v>
      </c>
      <c r="O11" s="8">
        <f t="shared" si="0"/>
        <v>0.47</v>
      </c>
    </row>
    <row r="12" spans="1:15" ht="24.9" customHeight="1" x14ac:dyDescent="0.3">
      <c r="A12" s="6" t="s">
        <v>13</v>
      </c>
      <c r="B12" s="21">
        <v>25</v>
      </c>
      <c r="C12" s="21">
        <v>25</v>
      </c>
      <c r="D12" s="21">
        <v>20</v>
      </c>
      <c r="E12" s="21">
        <v>25</v>
      </c>
      <c r="F12" s="21">
        <v>25</v>
      </c>
      <c r="G12" s="21">
        <v>20</v>
      </c>
      <c r="H12" s="21">
        <v>25</v>
      </c>
      <c r="I12" s="21">
        <v>20</v>
      </c>
      <c r="J12" s="21">
        <v>20</v>
      </c>
      <c r="K12" s="21">
        <v>25</v>
      </c>
      <c r="L12" s="21">
        <v>25</v>
      </c>
      <c r="M12" s="21">
        <v>20</v>
      </c>
      <c r="N12" s="7">
        <f t="shared" si="1"/>
        <v>275</v>
      </c>
      <c r="O12" s="8">
        <f t="shared" si="0"/>
        <v>0.6875</v>
      </c>
    </row>
    <row r="13" spans="1:15" ht="24.9" customHeight="1" x14ac:dyDescent="0.3">
      <c r="A13" s="6" t="s">
        <v>14</v>
      </c>
      <c r="B13" s="21">
        <v>21</v>
      </c>
      <c r="C13" s="21">
        <v>14</v>
      </c>
      <c r="D13" s="21">
        <v>13</v>
      </c>
      <c r="E13" s="21">
        <v>14</v>
      </c>
      <c r="F13" s="21">
        <v>15</v>
      </c>
      <c r="G13" s="21">
        <v>16</v>
      </c>
      <c r="H13" s="21">
        <v>17</v>
      </c>
      <c r="I13" s="21">
        <v>18</v>
      </c>
      <c r="J13" s="21">
        <v>19</v>
      </c>
      <c r="K13" s="21">
        <v>20</v>
      </c>
      <c r="L13" s="21">
        <v>21</v>
      </c>
      <c r="M13" s="21">
        <v>20</v>
      </c>
      <c r="N13" s="7">
        <f t="shared" si="1"/>
        <v>208</v>
      </c>
      <c r="O13" s="8">
        <f t="shared" si="0"/>
        <v>0.52</v>
      </c>
    </row>
    <row r="14" spans="1:15" ht="24.9" customHeight="1" x14ac:dyDescent="0.3">
      <c r="A14" s="6" t="s">
        <v>15</v>
      </c>
      <c r="B14" s="21">
        <v>21</v>
      </c>
      <c r="C14" s="21">
        <v>15</v>
      </c>
      <c r="D14" s="21">
        <v>14</v>
      </c>
      <c r="E14" s="21">
        <v>10</v>
      </c>
      <c r="F14" s="21">
        <v>11</v>
      </c>
      <c r="G14" s="21">
        <v>12</v>
      </c>
      <c r="H14" s="21">
        <v>13</v>
      </c>
      <c r="I14" s="21">
        <v>14</v>
      </c>
      <c r="J14" s="21">
        <v>15</v>
      </c>
      <c r="K14" s="21">
        <v>16</v>
      </c>
      <c r="L14" s="21">
        <v>17</v>
      </c>
      <c r="M14" s="21">
        <v>18</v>
      </c>
      <c r="N14" s="7">
        <f t="shared" si="1"/>
        <v>176</v>
      </c>
      <c r="O14" s="8">
        <f t="shared" si="0"/>
        <v>0.44</v>
      </c>
    </row>
    <row r="15" spans="1:15" ht="24.9" customHeight="1" x14ac:dyDescent="0.3">
      <c r="A15" s="6" t="s">
        <v>16</v>
      </c>
      <c r="B15" s="21">
        <v>21</v>
      </c>
      <c r="C15" s="21">
        <v>16</v>
      </c>
      <c r="D15" s="21">
        <v>15</v>
      </c>
      <c r="E15" s="21">
        <v>11</v>
      </c>
      <c r="F15" s="21">
        <v>12</v>
      </c>
      <c r="G15" s="21">
        <v>13</v>
      </c>
      <c r="H15" s="21">
        <v>14</v>
      </c>
      <c r="I15" s="21">
        <v>15</v>
      </c>
      <c r="J15" s="21">
        <v>16</v>
      </c>
      <c r="K15" s="21">
        <v>17</v>
      </c>
      <c r="L15" s="21">
        <v>18</v>
      </c>
      <c r="M15" s="21">
        <v>19</v>
      </c>
      <c r="N15" s="7">
        <f t="shared" si="1"/>
        <v>187</v>
      </c>
      <c r="O15" s="8">
        <f t="shared" si="0"/>
        <v>0.46750000000000003</v>
      </c>
    </row>
    <row r="16" spans="1:15" ht="24.9" customHeight="1" x14ac:dyDescent="0.3">
      <c r="A16" s="6" t="s">
        <v>17</v>
      </c>
      <c r="B16" s="21">
        <v>25</v>
      </c>
      <c r="C16" s="21">
        <v>25</v>
      </c>
      <c r="D16" s="21">
        <v>20</v>
      </c>
      <c r="E16" s="21">
        <v>25</v>
      </c>
      <c r="F16" s="21">
        <v>25</v>
      </c>
      <c r="G16" s="21">
        <v>20</v>
      </c>
      <c r="H16" s="21">
        <v>25</v>
      </c>
      <c r="I16" s="21">
        <v>25</v>
      </c>
      <c r="J16" s="21">
        <v>20</v>
      </c>
      <c r="K16" s="21">
        <v>25</v>
      </c>
      <c r="L16" s="21">
        <v>25</v>
      </c>
      <c r="M16" s="21">
        <v>20</v>
      </c>
      <c r="N16" s="7">
        <f t="shared" si="1"/>
        <v>280</v>
      </c>
      <c r="O16" s="8">
        <f t="shared" si="0"/>
        <v>0.7</v>
      </c>
    </row>
    <row r="17" spans="1:15" ht="24.9" customHeight="1" x14ac:dyDescent="0.3">
      <c r="A17" s="6" t="s">
        <v>18</v>
      </c>
      <c r="B17" s="21">
        <v>21</v>
      </c>
      <c r="C17" s="21">
        <v>18</v>
      </c>
      <c r="D17" s="21">
        <v>17</v>
      </c>
      <c r="E17" s="21">
        <v>11</v>
      </c>
      <c r="F17" s="21">
        <v>12</v>
      </c>
      <c r="G17" s="21">
        <v>13</v>
      </c>
      <c r="H17" s="21">
        <v>14</v>
      </c>
      <c r="I17" s="21">
        <v>15</v>
      </c>
      <c r="J17" s="21">
        <v>16</v>
      </c>
      <c r="K17" s="21">
        <v>17</v>
      </c>
      <c r="L17" s="21">
        <v>18</v>
      </c>
      <c r="M17" s="21">
        <v>19</v>
      </c>
      <c r="N17" s="7">
        <f t="shared" si="1"/>
        <v>191</v>
      </c>
      <c r="O17" s="8">
        <f t="shared" si="0"/>
        <v>0.47749999999999998</v>
      </c>
    </row>
    <row r="18" spans="1:15" ht="24.9" customHeight="1" x14ac:dyDescent="0.3">
      <c r="A18" s="6" t="s">
        <v>19</v>
      </c>
      <c r="B18" s="21">
        <v>21</v>
      </c>
      <c r="C18" s="21">
        <v>19</v>
      </c>
      <c r="D18" s="21">
        <v>18</v>
      </c>
      <c r="E18" s="21">
        <v>18</v>
      </c>
      <c r="F18" s="21">
        <v>18</v>
      </c>
      <c r="G18" s="21">
        <v>18</v>
      </c>
      <c r="H18" s="21">
        <v>18</v>
      </c>
      <c r="I18" s="21">
        <v>18</v>
      </c>
      <c r="J18" s="21">
        <v>18</v>
      </c>
      <c r="K18" s="21">
        <v>18</v>
      </c>
      <c r="L18" s="21">
        <v>18</v>
      </c>
      <c r="M18" s="21">
        <v>18</v>
      </c>
      <c r="N18" s="7">
        <f t="shared" si="1"/>
        <v>220</v>
      </c>
      <c r="O18" s="8">
        <f t="shared" si="0"/>
        <v>0.55000000000000004</v>
      </c>
    </row>
    <row r="19" spans="1:15" ht="24.9" customHeight="1" x14ac:dyDescent="0.3">
      <c r="A19" s="6" t="s">
        <v>20</v>
      </c>
      <c r="B19" s="21">
        <v>21</v>
      </c>
      <c r="C19" s="21">
        <v>20</v>
      </c>
      <c r="D19" s="21">
        <v>19</v>
      </c>
      <c r="E19" s="21">
        <v>6</v>
      </c>
      <c r="F19" s="21">
        <v>6</v>
      </c>
      <c r="G19" s="21">
        <v>6</v>
      </c>
      <c r="H19" s="21">
        <v>6</v>
      </c>
      <c r="I19" s="21">
        <v>6</v>
      </c>
      <c r="J19" s="21">
        <v>6</v>
      </c>
      <c r="K19" s="21">
        <v>6</v>
      </c>
      <c r="L19" s="21">
        <v>6</v>
      </c>
      <c r="M19" s="21">
        <v>6</v>
      </c>
      <c r="N19" s="7">
        <f t="shared" si="1"/>
        <v>114</v>
      </c>
      <c r="O19" s="8">
        <f t="shared" si="0"/>
        <v>0.28499999999999998</v>
      </c>
    </row>
    <row r="20" spans="1:15" ht="24.9" customHeight="1" x14ac:dyDescent="0.3">
      <c r="A20" s="6" t="s">
        <v>21</v>
      </c>
      <c r="B20" s="21">
        <v>21</v>
      </c>
      <c r="C20" s="21">
        <v>21</v>
      </c>
      <c r="D20" s="21">
        <v>20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7">
        <f t="shared" si="1"/>
        <v>143</v>
      </c>
      <c r="O20" s="8">
        <f t="shared" si="0"/>
        <v>0.35749999999999998</v>
      </c>
    </row>
  </sheetData>
  <mergeCells count="8">
    <mergeCell ref="N5:N6"/>
    <mergeCell ref="O5:O6"/>
    <mergeCell ref="B3:E3"/>
    <mergeCell ref="A5:A6"/>
    <mergeCell ref="B5:D5"/>
    <mergeCell ref="E5:G5"/>
    <mergeCell ref="H5:J5"/>
    <mergeCell ref="K5:M5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summary.mlm2018.wk1</vt:lpstr>
      <vt:lpstr>tiktok.mlm2018.wk1</vt:lpstr>
      <vt:lpstr>judge.mlm2018.wk1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2018-11-01T07:32:14Z</cp:lastPrinted>
  <dcterms:created xsi:type="dcterms:W3CDTF">2018-11-01T05:45:32Z</dcterms:created>
  <dcterms:modified xsi:type="dcterms:W3CDTF">2018-11-02T08:27:56Z</dcterms:modified>
</cp:coreProperties>
</file>