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20" i="1" l="1"/>
  <c r="P20" i="1"/>
  <c r="O20" i="1"/>
  <c r="N20" i="1"/>
  <c r="M20" i="1"/>
  <c r="L20" i="1"/>
  <c r="I20" i="1"/>
  <c r="H20" i="1"/>
  <c r="G20" i="1"/>
  <c r="R19" i="1"/>
  <c r="K19" i="1"/>
  <c r="R18" i="1"/>
  <c r="K18" i="1"/>
  <c r="R17" i="1"/>
  <c r="K17" i="1"/>
  <c r="R16" i="1"/>
  <c r="K16" i="1"/>
  <c r="R15" i="1"/>
  <c r="K15" i="1"/>
  <c r="R14" i="1"/>
  <c r="K14" i="1"/>
  <c r="R13" i="1"/>
  <c r="K13" i="1"/>
  <c r="R12" i="1"/>
  <c r="K12" i="1"/>
  <c r="R11" i="1"/>
  <c r="K11" i="1"/>
  <c r="R10" i="1"/>
  <c r="K10" i="1"/>
  <c r="J9" i="1"/>
  <c r="J8" i="1"/>
  <c r="K8" i="1" s="1"/>
  <c r="R8" i="1" s="1"/>
  <c r="E7" i="1"/>
  <c r="E20" i="1" s="1"/>
  <c r="J6" i="1"/>
  <c r="F6" i="1"/>
  <c r="F20" i="1" s="1"/>
  <c r="J20" i="1" l="1"/>
  <c r="K9" i="1"/>
  <c r="R9" i="1" s="1"/>
  <c r="K7" i="1"/>
  <c r="R7" i="1" s="1"/>
  <c r="K6" i="1"/>
  <c r="K20" i="1" l="1"/>
  <c r="R6" i="1"/>
  <c r="R20" i="1" s="1"/>
</calcChain>
</file>

<file path=xl/comments1.xml><?xml version="1.0" encoding="utf-8"?>
<comments xmlns="http://schemas.openxmlformats.org/spreadsheetml/2006/main">
  <authors>
    <author>Nurzuliana</author>
    <author>HR</author>
  </authors>
  <commentList>
    <comment ref="I4" authorId="0">
      <text>
        <r>
          <rPr>
            <b/>
            <sz val="9"/>
            <color indexed="81"/>
            <rFont val="Tahoma"/>
            <family val="2"/>
          </rPr>
          <t>Nurzuliana: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ALIGNMENT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HR: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Increment RM1000 + Fixed allowance &amp; new allowance.</t>
        </r>
      </text>
    </comment>
    <comment ref="J6" authorId="1">
      <text>
        <r>
          <rPr>
            <b/>
            <sz val="12"/>
            <color indexed="81"/>
            <rFont val="Tahoma"/>
            <family val="2"/>
          </rPr>
          <t>HR: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Phone allow + reallocation allow- converted to special allowance.</t>
        </r>
      </text>
    </comment>
    <comment ref="E7" authorId="1">
      <text>
        <r>
          <rPr>
            <b/>
            <sz val="9"/>
            <color indexed="81"/>
            <rFont val="Tahoma"/>
            <family val="2"/>
          </rPr>
          <t>HR: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Increment RM446 wef 1st Aug 2015.</t>
        </r>
      </text>
    </comment>
    <comment ref="J9" authorId="1">
      <text>
        <r>
          <rPr>
            <b/>
            <sz val="9"/>
            <color indexed="81"/>
            <rFont val="Tahoma"/>
            <family val="2"/>
          </rPr>
          <t>HR: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Phone allow 100 + parking allow 70</t>
        </r>
      </text>
    </comment>
  </commentList>
</comments>
</file>

<file path=xl/sharedStrings.xml><?xml version="1.0" encoding="utf-8"?>
<sst xmlns="http://schemas.openxmlformats.org/spreadsheetml/2006/main" count="127" uniqueCount="66">
  <si>
    <t xml:space="preserve">NO </t>
  </si>
  <si>
    <t>NAME</t>
  </si>
  <si>
    <t>LENGTH</t>
  </si>
  <si>
    <t>POSITION</t>
  </si>
  <si>
    <t>BASIC</t>
  </si>
  <si>
    <t xml:space="preserve">ALLOWANCE </t>
  </si>
  <si>
    <t>GROSS</t>
  </si>
  <si>
    <t>DEDUCTION</t>
  </si>
  <si>
    <t>EMPLOYEES</t>
  </si>
  <si>
    <t>NETT PAY</t>
  </si>
  <si>
    <t>OF SERVICED</t>
  </si>
  <si>
    <t>FIXED ALWN</t>
  </si>
  <si>
    <t>COLA</t>
  </si>
  <si>
    <t xml:space="preserve">INS. </t>
  </si>
  <si>
    <t>NEW ALWN</t>
  </si>
  <si>
    <t>ETC</t>
  </si>
  <si>
    <t>LOAN/ TAKAFUL</t>
  </si>
  <si>
    <t>PCB/ZAKAT</t>
  </si>
  <si>
    <t>Wakaf/YaPEIM</t>
  </si>
  <si>
    <t>OTHER(CLUB FEE)</t>
  </si>
  <si>
    <t>EPF</t>
  </si>
  <si>
    <t>SOCSO</t>
  </si>
  <si>
    <t xml:space="preserve"> IT /SALES DEPT</t>
  </si>
  <si>
    <t>MOHD AIZAT</t>
  </si>
  <si>
    <t>9 y</t>
  </si>
  <si>
    <t>Asst.Director,Business Development</t>
  </si>
  <si>
    <t>FADHIRUL HILMI</t>
  </si>
  <si>
    <t>4 y 4 m</t>
  </si>
  <si>
    <t>Senior Programmer</t>
  </si>
  <si>
    <t xml:space="preserve">FARHANA </t>
  </si>
  <si>
    <t>4 y 3 m</t>
  </si>
  <si>
    <t>IT Executive</t>
  </si>
  <si>
    <t>AKMALUDDIN</t>
  </si>
  <si>
    <t>2 y 8 m</t>
  </si>
  <si>
    <t>IT Manager</t>
  </si>
  <si>
    <t>WAN MOHD ISKANDAR</t>
  </si>
  <si>
    <t>1 y 6 m</t>
  </si>
  <si>
    <t>Business Development Manager</t>
  </si>
  <si>
    <t>MOHD NORHIJRAH</t>
  </si>
  <si>
    <t>1 y 4 m</t>
  </si>
  <si>
    <t>Support Consultant</t>
  </si>
  <si>
    <t>MUHAMMAD HANIF</t>
  </si>
  <si>
    <t>Product Consultant</t>
  </si>
  <si>
    <t>MUHAMAD FIRDAUS</t>
  </si>
  <si>
    <t>1 y 3 m</t>
  </si>
  <si>
    <t>NURSALIKEEN</t>
  </si>
  <si>
    <t>1 y</t>
  </si>
  <si>
    <t>FARID FIRDAUS</t>
  </si>
  <si>
    <t>11 m</t>
  </si>
  <si>
    <t>Junior Programmer</t>
  </si>
  <si>
    <t>SYED MUHAMAD ASYRANI ASRI</t>
  </si>
  <si>
    <t>MOHAMMAD ZULFADHLI</t>
  </si>
  <si>
    <t>5 m</t>
  </si>
  <si>
    <t>ABU AIMAN</t>
  </si>
  <si>
    <t>01.08.2016-31.01.2017</t>
  </si>
  <si>
    <t>New trainees</t>
  </si>
  <si>
    <t>FAROUQ ZAKWAN</t>
  </si>
  <si>
    <t>TOTAL</t>
  </si>
  <si>
    <t>PHONE</t>
  </si>
  <si>
    <t>PARKING</t>
  </si>
  <si>
    <t>EMPLOYER</t>
  </si>
  <si>
    <t xml:space="preserve">FIXED AW </t>
  </si>
  <si>
    <t>IT/SALES &amp; MARKETING DEPT</t>
  </si>
  <si>
    <t>FARHANA</t>
  </si>
  <si>
    <t>TOTAL REMUNERATION</t>
  </si>
  <si>
    <t>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</si>
</sst>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4"/>
      <color indexed="81"/>
      <name val="Tahoma"/>
      <family val="2"/>
    </font>
    <font>
      <sz val="14"/>
      <name val="MS Sans Serif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MS Sans Serif"/>
    </font>
    <font>
      <b/>
      <sz val="12"/>
      <name val="MS Sans Serif"/>
      <family val="2"/>
    </font>
    <font>
      <sz val="16"/>
      <name val="MS Sans Serif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0" fillId="0" borderId="0"/>
    <xf numFmtId="43" fontId="20" fillId="0" borderId="0" applyFont="0" applyFill="0" applyBorder="0" applyAlignment="0" applyProtection="0"/>
  </cellStyleXfs>
  <cellXfs count="178">
    <xf numFmtId="0" fontId="0" fillId="0" borderId="0" xfId="0"/>
    <xf numFmtId="0" fontId="3" fillId="2" borderId="3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2" fontId="3" fillId="2" borderId="10" xfId="2" applyNumberFormat="1" applyFont="1" applyFill="1" applyBorder="1" applyAlignment="1">
      <alignment horizontal="center" vertical="center"/>
    </xf>
    <xf numFmtId="2" fontId="4" fillId="2" borderId="12" xfId="2" applyNumberFormat="1" applyFont="1" applyFill="1" applyBorder="1" applyAlignment="1">
      <alignment horizontal="center" vertical="center" wrapText="1"/>
    </xf>
    <xf numFmtId="2" fontId="3" fillId="2" borderId="12" xfId="2" applyNumberFormat="1" applyFont="1" applyFill="1" applyBorder="1" applyAlignment="1">
      <alignment horizontal="center" vertical="center"/>
    </xf>
    <xf numFmtId="2" fontId="3" fillId="2" borderId="13" xfId="2" applyNumberFormat="1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center" vertical="center"/>
    </xf>
    <xf numFmtId="43" fontId="7" fillId="3" borderId="16" xfId="1" applyFont="1" applyFill="1" applyBorder="1" applyAlignment="1"/>
    <xf numFmtId="43" fontId="8" fillId="3" borderId="17" xfId="2" applyNumberFormat="1" applyFont="1" applyFill="1" applyBorder="1" applyAlignment="1">
      <alignment horizontal="center" vertical="center"/>
    </xf>
    <xf numFmtId="43" fontId="8" fillId="3" borderId="17" xfId="1" applyFont="1" applyFill="1" applyBorder="1" applyAlignment="1">
      <alignment vertical="center"/>
    </xf>
    <xf numFmtId="43" fontId="8" fillId="3" borderId="16" xfId="1" applyFont="1" applyFill="1" applyBorder="1" applyAlignment="1">
      <alignment vertical="center"/>
    </xf>
    <xf numFmtId="43" fontId="8" fillId="3" borderId="18" xfId="1" applyFont="1" applyFill="1" applyBorder="1" applyAlignment="1">
      <alignment vertical="center"/>
    </xf>
    <xf numFmtId="43" fontId="8" fillId="3" borderId="19" xfId="1" applyFont="1" applyFill="1" applyBorder="1" applyAlignment="1">
      <alignment vertical="center"/>
    </xf>
    <xf numFmtId="0" fontId="9" fillId="4" borderId="20" xfId="2" applyFont="1" applyFill="1" applyBorder="1" applyAlignment="1">
      <alignment horizontal="center" vertical="center"/>
    </xf>
    <xf numFmtId="0" fontId="9" fillId="4" borderId="17" xfId="2" applyFont="1" applyFill="1" applyBorder="1" applyAlignment="1">
      <alignment vertical="center"/>
    </xf>
    <xf numFmtId="0" fontId="9" fillId="4" borderId="17" xfId="2" applyFont="1" applyFill="1" applyBorder="1" applyAlignment="1">
      <alignment horizontal="center" vertical="center"/>
    </xf>
    <xf numFmtId="43" fontId="9" fillId="4" borderId="17" xfId="1" applyFont="1" applyFill="1" applyBorder="1" applyAlignment="1">
      <alignment horizontal="left" vertical="center" wrapText="1"/>
    </xf>
    <xf numFmtId="43" fontId="10" fillId="5" borderId="17" xfId="2" applyNumberFormat="1" applyFont="1" applyFill="1" applyBorder="1" applyAlignment="1">
      <alignment horizontal="center" vertical="center"/>
    </xf>
    <xf numFmtId="43" fontId="10" fillId="6" borderId="17" xfId="2" applyNumberFormat="1" applyFont="1" applyFill="1" applyBorder="1" applyAlignment="1">
      <alignment horizontal="center" vertical="center"/>
    </xf>
    <xf numFmtId="43" fontId="10" fillId="4" borderId="17" xfId="1" applyFont="1" applyFill="1" applyBorder="1" applyAlignment="1">
      <alignment vertical="center"/>
    </xf>
    <xf numFmtId="43" fontId="10" fillId="7" borderId="17" xfId="1" applyFont="1" applyFill="1" applyBorder="1" applyAlignment="1">
      <alignment vertical="center"/>
    </xf>
    <xf numFmtId="43" fontId="10" fillId="8" borderId="16" xfId="1" applyFont="1" applyFill="1" applyBorder="1" applyAlignment="1">
      <alignment vertical="center"/>
    </xf>
    <xf numFmtId="43" fontId="10" fillId="9" borderId="16" xfId="1" applyFont="1" applyFill="1" applyBorder="1" applyAlignment="1">
      <alignment vertical="center"/>
    </xf>
    <xf numFmtId="43" fontId="10" fillId="4" borderId="16" xfId="1" applyFont="1" applyFill="1" applyBorder="1" applyAlignment="1">
      <alignment vertical="center"/>
    </xf>
    <xf numFmtId="41" fontId="10" fillId="10" borderId="17" xfId="1" applyNumberFormat="1" applyFont="1" applyFill="1" applyBorder="1" applyAlignment="1">
      <alignment vertical="center"/>
    </xf>
    <xf numFmtId="43" fontId="10" fillId="5" borderId="21" xfId="2" applyNumberFormat="1" applyFont="1" applyFill="1" applyBorder="1" applyAlignment="1">
      <alignment horizontal="right" vertical="center"/>
    </xf>
    <xf numFmtId="43" fontId="10" fillId="4" borderId="22" xfId="1" applyFont="1" applyFill="1" applyBorder="1" applyAlignment="1">
      <alignment horizontal="center" vertical="center"/>
    </xf>
    <xf numFmtId="0" fontId="9" fillId="4" borderId="16" xfId="2" applyFont="1" applyFill="1" applyBorder="1" applyAlignment="1">
      <alignment vertical="center"/>
    </xf>
    <xf numFmtId="43" fontId="9" fillId="4" borderId="0" xfId="1" applyFont="1" applyFill="1" applyBorder="1" applyAlignment="1">
      <alignment horizontal="left" vertical="center" wrapText="1"/>
    </xf>
    <xf numFmtId="43" fontId="10" fillId="4" borderId="0" xfId="1" applyFont="1" applyFill="1" applyBorder="1" applyAlignment="1">
      <alignment vertical="center"/>
    </xf>
    <xf numFmtId="43" fontId="10" fillId="11" borderId="23" xfId="1" applyFont="1" applyFill="1" applyBorder="1" applyAlignment="1">
      <alignment vertical="center"/>
    </xf>
    <xf numFmtId="43" fontId="10" fillId="12" borderId="23" xfId="1" applyFont="1" applyFill="1" applyBorder="1" applyAlignment="1">
      <alignment vertical="center"/>
    </xf>
    <xf numFmtId="43" fontId="10" fillId="4" borderId="23" xfId="1" applyFont="1" applyFill="1" applyBorder="1" applyAlignment="1">
      <alignment vertical="center"/>
    </xf>
    <xf numFmtId="43" fontId="10" fillId="4" borderId="0" xfId="1" applyFont="1" applyFill="1" applyBorder="1"/>
    <xf numFmtId="43" fontId="10" fillId="10" borderId="21" xfId="1" applyFont="1" applyFill="1" applyBorder="1" applyAlignment="1">
      <alignment vertical="center"/>
    </xf>
    <xf numFmtId="43" fontId="10" fillId="4" borderId="22" xfId="1" applyFont="1" applyFill="1" applyBorder="1" applyAlignment="1">
      <alignment vertical="center"/>
    </xf>
    <xf numFmtId="43" fontId="10" fillId="5" borderId="17" xfId="1" applyFont="1" applyFill="1" applyBorder="1" applyAlignment="1">
      <alignment vertical="center"/>
    </xf>
    <xf numFmtId="43" fontId="10" fillId="8" borderId="17" xfId="1" applyFont="1" applyFill="1" applyBorder="1" applyAlignment="1">
      <alignment vertical="center"/>
    </xf>
    <xf numFmtId="43" fontId="10" fillId="9" borderId="17" xfId="1" applyFont="1" applyFill="1" applyBorder="1" applyAlignment="1">
      <alignment vertical="center"/>
    </xf>
    <xf numFmtId="43" fontId="10" fillId="5" borderId="21" xfId="1" applyFont="1" applyFill="1" applyBorder="1" applyAlignment="1">
      <alignment vertical="center"/>
    </xf>
    <xf numFmtId="0" fontId="9" fillId="4" borderId="16" xfId="2" applyFont="1" applyFill="1" applyBorder="1" applyAlignment="1">
      <alignment horizontal="center" vertical="center"/>
    </xf>
    <xf numFmtId="0" fontId="9" fillId="13" borderId="16" xfId="2" applyFont="1" applyFill="1" applyBorder="1" applyAlignment="1">
      <alignment vertical="center"/>
    </xf>
    <xf numFmtId="0" fontId="9" fillId="13" borderId="16" xfId="2" applyFont="1" applyFill="1" applyBorder="1" applyAlignment="1">
      <alignment horizontal="center" vertical="center"/>
    </xf>
    <xf numFmtId="43" fontId="9" fillId="13" borderId="16" xfId="1" applyFont="1" applyFill="1" applyBorder="1" applyAlignment="1">
      <alignment horizontal="left" vertical="center" wrapText="1"/>
    </xf>
    <xf numFmtId="43" fontId="10" fillId="13" borderId="17" xfId="2" applyNumberFormat="1" applyFont="1" applyFill="1" applyBorder="1" applyAlignment="1">
      <alignment horizontal="center" vertical="center"/>
    </xf>
    <xf numFmtId="43" fontId="10" fillId="13" borderId="17" xfId="1" applyFont="1" applyFill="1" applyBorder="1" applyAlignment="1">
      <alignment vertical="center"/>
    </xf>
    <xf numFmtId="43" fontId="10" fillId="13" borderId="16" xfId="1" applyFont="1" applyFill="1" applyBorder="1" applyAlignment="1">
      <alignment vertical="center"/>
    </xf>
    <xf numFmtId="43" fontId="10" fillId="10" borderId="21" xfId="2" applyNumberFormat="1" applyFont="1" applyFill="1" applyBorder="1" applyAlignment="1">
      <alignment horizontal="right" vertical="center"/>
    </xf>
    <xf numFmtId="43" fontId="10" fillId="13" borderId="22" xfId="1" applyFont="1" applyFill="1" applyBorder="1" applyAlignment="1">
      <alignment horizontal="center" vertical="center"/>
    </xf>
    <xf numFmtId="43" fontId="9" fillId="4" borderId="16" xfId="1" applyFont="1" applyFill="1" applyBorder="1" applyAlignment="1">
      <alignment horizontal="left" vertical="center" wrapText="1"/>
    </xf>
    <xf numFmtId="43" fontId="10" fillId="4" borderId="17" xfId="2" applyNumberFormat="1" applyFont="1" applyFill="1" applyBorder="1" applyAlignment="1">
      <alignment horizontal="center" vertical="center"/>
    </xf>
    <xf numFmtId="43" fontId="10" fillId="12" borderId="17" xfId="1" applyFont="1" applyFill="1" applyBorder="1" applyAlignment="1">
      <alignment vertical="center"/>
    </xf>
    <xf numFmtId="0" fontId="9" fillId="0" borderId="17" xfId="0" applyFont="1" applyBorder="1" applyAlignment="1">
      <alignment vertical="center"/>
    </xf>
    <xf numFmtId="43" fontId="10" fillId="10" borderId="0" xfId="2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43" fontId="10" fillId="5" borderId="0" xfId="2" applyNumberFormat="1" applyFont="1" applyFill="1" applyBorder="1" applyAlignment="1">
      <alignment horizontal="right" vertical="center"/>
    </xf>
    <xf numFmtId="9" fontId="8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17" xfId="1" applyFont="1" applyBorder="1" applyAlignment="1">
      <alignment horizontal="right" vertical="center"/>
    </xf>
    <xf numFmtId="43" fontId="18" fillId="0" borderId="17" xfId="1" quotePrefix="1" applyFont="1" applyBorder="1" applyAlignment="1">
      <alignment horizontal="right"/>
    </xf>
    <xf numFmtId="43" fontId="18" fillId="0" borderId="18" xfId="1" quotePrefix="1" applyFont="1" applyBorder="1" applyAlignment="1">
      <alignment horizontal="right"/>
    </xf>
    <xf numFmtId="43" fontId="10" fillId="0" borderId="21" xfId="1" applyFont="1" applyBorder="1" applyAlignment="1">
      <alignment horizontal="right" vertical="center"/>
    </xf>
    <xf numFmtId="9" fontId="8" fillId="0" borderId="0" xfId="0" applyNumberFormat="1" applyFont="1" applyAlignment="1">
      <alignment horizontal="center" vertical="center"/>
    </xf>
    <xf numFmtId="0" fontId="9" fillId="4" borderId="24" xfId="2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43" fontId="10" fillId="0" borderId="11" xfId="1" applyFont="1" applyBorder="1" applyAlignment="1">
      <alignment horizontal="right" vertical="center"/>
    </xf>
    <xf numFmtId="43" fontId="18" fillId="0" borderId="11" xfId="1" quotePrefix="1" applyFont="1" applyBorder="1" applyAlignment="1">
      <alignment horizontal="right"/>
    </xf>
    <xf numFmtId="43" fontId="18" fillId="0" borderId="25" xfId="1" quotePrefix="1" applyFont="1" applyBorder="1" applyAlignment="1">
      <alignment horizontal="right"/>
    </xf>
    <xf numFmtId="43" fontId="10" fillId="0" borderId="14" xfId="1" applyFont="1" applyBorder="1" applyAlignment="1">
      <alignment horizontal="right" vertical="center"/>
    </xf>
    <xf numFmtId="0" fontId="19" fillId="14" borderId="27" xfId="2" applyFont="1" applyFill="1" applyBorder="1" applyAlignment="1">
      <alignment horizontal="center" vertical="center"/>
    </xf>
    <xf numFmtId="39" fontId="10" fillId="14" borderId="28" xfId="1" applyNumberFormat="1" applyFont="1" applyFill="1" applyBorder="1" applyAlignment="1">
      <alignment horizontal="center" vertical="center"/>
    </xf>
    <xf numFmtId="39" fontId="10" fillId="14" borderId="29" xfId="1" applyNumberFormat="1" applyFont="1" applyFill="1" applyBorder="1" applyAlignment="1">
      <alignment horizontal="center" vertical="center"/>
    </xf>
    <xf numFmtId="39" fontId="10" fillId="14" borderId="30" xfId="1" applyNumberFormat="1" applyFont="1" applyFill="1" applyBorder="1" applyAlignment="1">
      <alignment horizontal="right" vertical="center"/>
    </xf>
    <xf numFmtId="0" fontId="20" fillId="0" borderId="0" xfId="3"/>
    <xf numFmtId="43" fontId="9" fillId="4" borderId="0" xfId="4" applyFont="1" applyFill="1" applyBorder="1" applyAlignment="1">
      <alignment horizontal="left" vertical="center" wrapText="1"/>
    </xf>
    <xf numFmtId="9" fontId="21" fillId="0" borderId="0" xfId="3" applyNumberFormat="1" applyFont="1" applyAlignment="1">
      <alignment horizontal="left"/>
    </xf>
    <xf numFmtId="0" fontId="19" fillId="2" borderId="3" xfId="2" applyFont="1" applyFill="1" applyBorder="1" applyAlignment="1">
      <alignment horizontal="center" vertical="center"/>
    </xf>
    <xf numFmtId="2" fontId="19" fillId="2" borderId="12" xfId="2" applyNumberFormat="1" applyFont="1" applyFill="1" applyBorder="1" applyAlignment="1">
      <alignment horizontal="center" vertical="center"/>
    </xf>
    <xf numFmtId="0" fontId="9" fillId="4" borderId="16" xfId="2" applyFont="1" applyFill="1" applyBorder="1" applyAlignment="1">
      <alignment vertical="center"/>
    </xf>
    <xf numFmtId="0" fontId="9" fillId="4" borderId="17" xfId="2" applyFont="1" applyFill="1" applyBorder="1" applyAlignment="1">
      <alignment horizontal="center" vertical="center"/>
    </xf>
    <xf numFmtId="0" fontId="9" fillId="4" borderId="17" xfId="2" applyFont="1" applyFill="1" applyBorder="1" applyAlignment="1">
      <alignment vertical="center"/>
    </xf>
    <xf numFmtId="0" fontId="9" fillId="4" borderId="16" xfId="2" applyFont="1" applyFill="1" applyBorder="1" applyAlignment="1">
      <alignment horizontal="center" vertical="center"/>
    </xf>
    <xf numFmtId="43" fontId="9" fillId="4" borderId="16" xfId="4" applyFont="1" applyFill="1" applyBorder="1" applyAlignment="1">
      <alignment horizontal="left" vertical="center" wrapText="1"/>
    </xf>
    <xf numFmtId="0" fontId="9" fillId="0" borderId="20" xfId="2" applyFont="1" applyFill="1" applyBorder="1" applyAlignment="1">
      <alignment horizontal="center" vertical="center"/>
    </xf>
    <xf numFmtId="43" fontId="10" fillId="0" borderId="17" xfId="4" applyFont="1" applyFill="1" applyBorder="1" applyAlignment="1">
      <alignment vertical="center"/>
    </xf>
    <xf numFmtId="43" fontId="10" fillId="4" borderId="17" xfId="2" applyNumberFormat="1" applyFont="1" applyFill="1" applyBorder="1" applyAlignment="1">
      <alignment horizontal="center" vertical="center"/>
    </xf>
    <xf numFmtId="43" fontId="10" fillId="4" borderId="17" xfId="4" applyFont="1" applyFill="1" applyBorder="1" applyAlignment="1">
      <alignment vertical="center"/>
    </xf>
    <xf numFmtId="43" fontId="10" fillId="4" borderId="23" xfId="4" applyFont="1" applyFill="1" applyBorder="1" applyAlignment="1">
      <alignment vertical="center"/>
    </xf>
    <xf numFmtId="43" fontId="10" fillId="4" borderId="0" xfId="4" applyFont="1" applyFill="1" applyBorder="1" applyAlignment="1">
      <alignment vertical="center"/>
    </xf>
    <xf numFmtId="43" fontId="10" fillId="4" borderId="17" xfId="4" applyFont="1" applyFill="1" applyBorder="1" applyAlignment="1">
      <alignment horizontal="center" vertical="center"/>
    </xf>
    <xf numFmtId="43" fontId="9" fillId="4" borderId="17" xfId="4" applyFont="1" applyFill="1" applyBorder="1" applyAlignment="1">
      <alignment horizontal="left" vertical="center" wrapText="1"/>
    </xf>
    <xf numFmtId="43" fontId="10" fillId="12" borderId="23" xfId="4" applyFont="1" applyFill="1" applyBorder="1" applyAlignment="1">
      <alignment vertical="center"/>
    </xf>
    <xf numFmtId="43" fontId="10" fillId="12" borderId="17" xfId="4" applyFont="1" applyFill="1" applyBorder="1" applyAlignment="1">
      <alignment vertical="center"/>
    </xf>
    <xf numFmtId="43" fontId="10" fillId="11" borderId="17" xfId="4" applyFont="1" applyFill="1" applyBorder="1" applyAlignment="1">
      <alignment vertical="center"/>
    </xf>
    <xf numFmtId="0" fontId="9" fillId="0" borderId="24" xfId="2" applyFont="1" applyFill="1" applyBorder="1" applyAlignment="1">
      <alignment horizontal="center" vertical="center"/>
    </xf>
    <xf numFmtId="0" fontId="9" fillId="0" borderId="17" xfId="3" applyFont="1" applyBorder="1" applyAlignment="1">
      <alignment vertical="center"/>
    </xf>
    <xf numFmtId="2" fontId="10" fillId="0" borderId="17" xfId="3" quotePrefix="1" applyNumberFormat="1" applyFont="1" applyBorder="1" applyAlignment="1">
      <alignment horizontal="center" vertical="center"/>
    </xf>
    <xf numFmtId="43" fontId="10" fillId="15" borderId="17" xfId="2" applyNumberFormat="1" applyFont="1" applyFill="1" applyBorder="1" applyAlignment="1">
      <alignment horizontal="center" vertical="center"/>
    </xf>
    <xf numFmtId="0" fontId="9" fillId="0" borderId="11" xfId="3" applyFont="1" applyBorder="1" applyAlignment="1">
      <alignment vertical="center"/>
    </xf>
    <xf numFmtId="2" fontId="10" fillId="0" borderId="11" xfId="3" quotePrefix="1" applyNumberFormat="1" applyFont="1" applyBorder="1" applyAlignment="1">
      <alignment horizontal="center" vertical="center"/>
    </xf>
    <xf numFmtId="43" fontId="8" fillId="14" borderId="28" xfId="4" applyFont="1" applyFill="1" applyBorder="1" applyAlignment="1">
      <alignment horizontal="center" vertical="center"/>
    </xf>
    <xf numFmtId="0" fontId="19" fillId="2" borderId="11" xfId="2" applyFont="1" applyFill="1" applyBorder="1" applyAlignment="1">
      <alignment horizontal="center" vertical="center"/>
    </xf>
    <xf numFmtId="43" fontId="9" fillId="3" borderId="10" xfId="2" applyNumberFormat="1" applyFont="1" applyFill="1" applyBorder="1" applyAlignment="1">
      <alignment horizontal="center" vertical="center"/>
    </xf>
    <xf numFmtId="43" fontId="9" fillId="3" borderId="10" xfId="4" applyFont="1" applyFill="1" applyBorder="1" applyAlignment="1">
      <alignment vertical="center"/>
    </xf>
    <xf numFmtId="43" fontId="9" fillId="3" borderId="31" xfId="4" applyFont="1" applyFill="1" applyBorder="1" applyAlignment="1">
      <alignment vertical="center"/>
    </xf>
    <xf numFmtId="0" fontId="9" fillId="3" borderId="12" xfId="2" applyFont="1" applyFill="1" applyBorder="1" applyAlignment="1">
      <alignment horizontal="center" vertical="center"/>
    </xf>
    <xf numFmtId="43" fontId="9" fillId="3" borderId="12" xfId="4" applyFont="1" applyFill="1" applyBorder="1" applyAlignment="1"/>
    <xf numFmtId="43" fontId="10" fillId="15" borderId="0" xfId="4" applyFont="1" applyFill="1" applyBorder="1" applyAlignment="1">
      <alignment horizontal="center" vertical="center" wrapText="1"/>
    </xf>
    <xf numFmtId="0" fontId="9" fillId="0" borderId="16" xfId="3" applyFont="1" applyBorder="1" applyAlignment="1">
      <alignment vertical="center"/>
    </xf>
    <xf numFmtId="43" fontId="10" fillId="0" borderId="17" xfId="4" applyFont="1" applyBorder="1" applyAlignment="1">
      <alignment horizontal="right" vertical="center"/>
    </xf>
    <xf numFmtId="43" fontId="10" fillId="0" borderId="11" xfId="4" applyFont="1" applyBorder="1" applyAlignment="1">
      <alignment horizontal="right" vertical="center"/>
    </xf>
    <xf numFmtId="43" fontId="10" fillId="5" borderId="17" xfId="4" applyFont="1" applyFill="1" applyBorder="1" applyAlignment="1">
      <alignment vertical="center"/>
    </xf>
    <xf numFmtId="43" fontId="10" fillId="5" borderId="17" xfId="2" applyNumberFormat="1" applyFont="1" applyFill="1" applyBorder="1" applyAlignment="1">
      <alignment horizontal="center" vertical="center"/>
    </xf>
    <xf numFmtId="9" fontId="19" fillId="0" borderId="0" xfId="3" applyNumberFormat="1" applyFont="1" applyAlignment="1">
      <alignment horizontal="left" vertical="center"/>
    </xf>
    <xf numFmtId="43" fontId="10" fillId="0" borderId="21" xfId="4" applyFont="1" applyFill="1" applyBorder="1" applyAlignment="1">
      <alignment vertical="center"/>
    </xf>
    <xf numFmtId="43" fontId="10" fillId="4" borderId="21" xfId="4" applyFont="1" applyFill="1" applyBorder="1" applyAlignment="1">
      <alignment vertical="center"/>
    </xf>
    <xf numFmtId="0" fontId="22" fillId="0" borderId="0" xfId="3" applyFont="1" applyBorder="1"/>
    <xf numFmtId="43" fontId="10" fillId="0" borderId="18" xfId="4" applyFont="1" applyFill="1" applyBorder="1" applyAlignment="1">
      <alignment vertical="center"/>
    </xf>
    <xf numFmtId="0" fontId="10" fillId="0" borderId="11" xfId="3" quotePrefix="1" applyFont="1" applyBorder="1" applyAlignment="1">
      <alignment horizontal="center" vertical="center"/>
    </xf>
    <xf numFmtId="43" fontId="10" fillId="0" borderId="25" xfId="4" applyFont="1" applyBorder="1" applyAlignment="1">
      <alignment horizontal="right" vertical="center"/>
    </xf>
    <xf numFmtId="43" fontId="10" fillId="5" borderId="17" xfId="2" applyNumberFormat="1" applyFont="1" applyFill="1" applyBorder="1" applyAlignment="1">
      <alignment horizontal="right" vertical="center"/>
    </xf>
    <xf numFmtId="43" fontId="10" fillId="0" borderId="17" xfId="2" applyNumberFormat="1" applyFont="1" applyFill="1" applyBorder="1" applyAlignment="1">
      <alignment horizontal="right" vertical="center"/>
    </xf>
    <xf numFmtId="43" fontId="10" fillId="4" borderId="18" xfId="4" applyFont="1" applyFill="1" applyBorder="1" applyAlignment="1">
      <alignment vertical="center"/>
    </xf>
    <xf numFmtId="0" fontId="10" fillId="0" borderId="17" xfId="3" quotePrefix="1" applyFont="1" applyBorder="1" applyAlignment="1">
      <alignment horizontal="center" vertical="center"/>
    </xf>
    <xf numFmtId="43" fontId="10" fillId="0" borderId="18" xfId="4" applyFont="1" applyBorder="1" applyAlignment="1">
      <alignment horizontal="right" vertical="center"/>
    </xf>
    <xf numFmtId="2" fontId="10" fillId="0" borderId="0" xfId="3" applyNumberFormat="1" applyFont="1" applyBorder="1" applyAlignment="1">
      <alignment horizontal="center" vertical="center" wrapText="1"/>
    </xf>
    <xf numFmtId="2" fontId="19" fillId="2" borderId="10" xfId="2" applyNumberFormat="1" applyFont="1" applyFill="1" applyBorder="1" applyAlignment="1">
      <alignment horizontal="center" vertical="center"/>
    </xf>
    <xf numFmtId="0" fontId="19" fillId="14" borderId="27" xfId="2" applyFont="1" applyFill="1" applyBorder="1" applyAlignment="1">
      <alignment horizontal="center" vertical="center"/>
    </xf>
    <xf numFmtId="0" fontId="9" fillId="13" borderId="16" xfId="2" applyFont="1" applyFill="1" applyBorder="1" applyAlignment="1">
      <alignment vertical="center"/>
    </xf>
    <xf numFmtId="0" fontId="9" fillId="13" borderId="16" xfId="2" applyFont="1" applyFill="1" applyBorder="1" applyAlignment="1">
      <alignment horizontal="center" vertical="center"/>
    </xf>
    <xf numFmtId="43" fontId="9" fillId="13" borderId="16" xfId="4" applyFont="1" applyFill="1" applyBorder="1" applyAlignment="1">
      <alignment horizontal="left" vertical="center" wrapText="1"/>
    </xf>
    <xf numFmtId="43" fontId="10" fillId="13" borderId="17" xfId="2" applyNumberFormat="1" applyFont="1" applyFill="1" applyBorder="1" applyAlignment="1">
      <alignment horizontal="center" vertical="center"/>
    </xf>
    <xf numFmtId="43" fontId="10" fillId="13" borderId="17" xfId="4" applyFont="1" applyFill="1" applyBorder="1" applyAlignment="1">
      <alignment vertical="center"/>
    </xf>
    <xf numFmtId="2" fontId="10" fillId="13" borderId="0" xfId="3" applyNumberFormat="1" applyFont="1" applyFill="1" applyAlignment="1">
      <alignment horizontal="center" vertical="center" wrapText="1"/>
    </xf>
    <xf numFmtId="43" fontId="10" fillId="13" borderId="17" xfId="4" applyFont="1" applyFill="1" applyBorder="1" applyAlignment="1">
      <alignment horizontal="center" vertical="center"/>
    </xf>
    <xf numFmtId="43" fontId="10" fillId="13" borderId="17" xfId="2" applyNumberFormat="1" applyFont="1" applyFill="1" applyBorder="1" applyAlignment="1">
      <alignment horizontal="right" vertical="center"/>
    </xf>
    <xf numFmtId="43" fontId="10" fillId="13" borderId="21" xfId="4" applyFont="1" applyFill="1" applyBorder="1" applyAlignment="1">
      <alignment vertical="center"/>
    </xf>
    <xf numFmtId="0" fontId="19" fillId="14" borderId="26" xfId="2" applyFont="1" applyFill="1" applyBorder="1" applyAlignment="1">
      <alignment horizontal="center" vertical="center"/>
    </xf>
    <xf numFmtId="0" fontId="19" fillId="14" borderId="27" xfId="2" applyFont="1" applyFill="1" applyBorder="1" applyAlignment="1">
      <alignment horizontal="center" vertical="center"/>
    </xf>
    <xf numFmtId="2" fontId="3" fillId="2" borderId="2" xfId="2" applyNumberFormat="1" applyFont="1" applyFill="1" applyBorder="1" applyAlignment="1">
      <alignment horizontal="center" vertical="center"/>
    </xf>
    <xf numFmtId="2" fontId="3" fillId="2" borderId="4" xfId="2" applyNumberFormat="1" applyFont="1" applyFill="1" applyBorder="1" applyAlignment="1">
      <alignment horizontal="center" vertical="center"/>
    </xf>
    <xf numFmtId="2" fontId="3" fillId="2" borderId="7" xfId="2" applyNumberFormat="1" applyFont="1" applyFill="1" applyBorder="1" applyAlignment="1">
      <alignment horizontal="center" vertical="center"/>
    </xf>
    <xf numFmtId="2" fontId="3" fillId="2" borderId="8" xfId="2" applyNumberFormat="1" applyFont="1" applyFill="1" applyBorder="1" applyAlignment="1">
      <alignment horizontal="center" vertical="center"/>
    </xf>
    <xf numFmtId="2" fontId="3" fillId="2" borderId="14" xfId="2" applyNumberFormat="1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left" vertical="center"/>
    </xf>
    <xf numFmtId="0" fontId="5" fillId="3" borderId="16" xfId="2" applyFont="1" applyFill="1" applyBorder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2" fontId="3" fillId="2" borderId="10" xfId="2" applyNumberFormat="1" applyFont="1" applyFill="1" applyBorder="1" applyAlignment="1">
      <alignment horizontal="center" vertical="center"/>
    </xf>
    <xf numFmtId="2" fontId="3" fillId="2" borderId="5" xfId="2" applyNumberFormat="1" applyFont="1" applyFill="1" applyBorder="1" applyAlignment="1">
      <alignment horizontal="center" vertical="center"/>
    </xf>
    <xf numFmtId="2" fontId="3" fillId="2" borderId="6" xfId="2" applyNumberFormat="1" applyFont="1" applyFill="1" applyBorder="1" applyAlignment="1">
      <alignment horizontal="center" vertical="center"/>
    </xf>
    <xf numFmtId="2" fontId="19" fillId="2" borderId="7" xfId="2" applyNumberFormat="1" applyFont="1" applyFill="1" applyBorder="1" applyAlignment="1">
      <alignment horizontal="center" vertical="center"/>
    </xf>
    <xf numFmtId="2" fontId="19" fillId="2" borderId="31" xfId="2" applyNumberFormat="1" applyFont="1" applyFill="1" applyBorder="1" applyAlignment="1">
      <alignment horizontal="center" vertical="center"/>
    </xf>
    <xf numFmtId="0" fontId="5" fillId="3" borderId="32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left" vertical="center"/>
    </xf>
    <xf numFmtId="0" fontId="9" fillId="0" borderId="17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left" vertical="center"/>
    </xf>
    <xf numFmtId="0" fontId="9" fillId="0" borderId="11" xfId="3" applyFont="1" applyBorder="1" applyAlignment="1">
      <alignment horizontal="left" vertical="center"/>
    </xf>
    <xf numFmtId="0" fontId="19" fillId="2" borderId="1" xfId="2" applyFont="1" applyFill="1" applyBorder="1" applyAlignment="1">
      <alignment horizontal="center" vertical="center"/>
    </xf>
    <xf numFmtId="0" fontId="19" fillId="2" borderId="9" xfId="2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vertical="center"/>
    </xf>
    <xf numFmtId="0" fontId="19" fillId="2" borderId="10" xfId="2" applyFont="1" applyFill="1" applyBorder="1" applyAlignment="1">
      <alignment horizontal="center" vertical="center"/>
    </xf>
    <xf numFmtId="2" fontId="19" fillId="2" borderId="2" xfId="2" applyNumberFormat="1" applyFont="1" applyFill="1" applyBorder="1" applyAlignment="1">
      <alignment horizontal="center" vertical="center"/>
    </xf>
    <xf numFmtId="2" fontId="19" fillId="2" borderId="10" xfId="2" applyNumberFormat="1" applyFont="1" applyFill="1" applyBorder="1" applyAlignment="1">
      <alignment horizontal="center" vertical="center"/>
    </xf>
    <xf numFmtId="2" fontId="19" fillId="2" borderId="4" xfId="2" applyNumberFormat="1" applyFont="1" applyFill="1" applyBorder="1" applyAlignment="1">
      <alignment horizontal="center" vertical="center"/>
    </xf>
    <xf numFmtId="2" fontId="19" fillId="2" borderId="5" xfId="2" applyNumberFormat="1" applyFont="1" applyFill="1" applyBorder="1" applyAlignment="1">
      <alignment horizontal="center" vertical="center"/>
    </xf>
    <xf numFmtId="2" fontId="19" fillId="2" borderId="6" xfId="2" applyNumberFormat="1" applyFont="1" applyFill="1" applyBorder="1" applyAlignment="1">
      <alignment horizontal="center" vertical="center"/>
    </xf>
    <xf numFmtId="2" fontId="19" fillId="2" borderId="3" xfId="2" applyNumberFormat="1" applyFont="1" applyFill="1" applyBorder="1" applyAlignment="1">
      <alignment horizontal="center" vertical="center"/>
    </xf>
    <xf numFmtId="2" fontId="19" fillId="2" borderId="11" xfId="2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4"/>
    <cellStyle name="Normal" xfId="0" builtinId="0"/>
    <cellStyle name="Normal 2" xfId="3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40"/>
  <sheetViews>
    <sheetView tabSelected="1" zoomScale="50" zoomScaleNormal="50" workbookViewId="0">
      <selection activeCell="U24" sqref="U24"/>
    </sheetView>
  </sheetViews>
  <sheetFormatPr defaultRowHeight="15" x14ac:dyDescent="0.25"/>
  <cols>
    <col min="2" max="2" width="25.85546875" customWidth="1"/>
    <col min="3" max="3" width="15.7109375" customWidth="1"/>
    <col min="4" max="4" width="16" customWidth="1"/>
    <col min="5" max="5" width="17.28515625" customWidth="1"/>
    <col min="6" max="6" width="17.140625" customWidth="1"/>
    <col min="9" max="9" width="15.140625" customWidth="1"/>
    <col min="10" max="10" width="13" customWidth="1"/>
    <col min="11" max="11" width="18.7109375" customWidth="1"/>
    <col min="12" max="12" width="13.42578125" customWidth="1"/>
    <col min="13" max="13" width="14.28515625" customWidth="1"/>
    <col min="15" max="15" width="12.7109375" customWidth="1"/>
    <col min="16" max="16" width="14.7109375" customWidth="1"/>
    <col min="17" max="17" width="12.28515625" customWidth="1"/>
    <col min="18" max="18" width="15" customWidth="1"/>
  </cols>
  <sheetData>
    <row r="2" spans="1:19" ht="15.75" thickBot="1" x14ac:dyDescent="0.3">
      <c r="A2" t="s">
        <v>65</v>
      </c>
    </row>
    <row r="3" spans="1:19" ht="15.75" thickTop="1" x14ac:dyDescent="0.25">
      <c r="A3" s="152" t="s">
        <v>0</v>
      </c>
      <c r="B3" s="154" t="s">
        <v>1</v>
      </c>
      <c r="C3" s="1" t="s">
        <v>2</v>
      </c>
      <c r="D3" s="154" t="s">
        <v>3</v>
      </c>
      <c r="E3" s="141" t="s">
        <v>4</v>
      </c>
      <c r="F3" s="142" t="s">
        <v>5</v>
      </c>
      <c r="G3" s="157"/>
      <c r="H3" s="157"/>
      <c r="I3" s="157"/>
      <c r="J3" s="158"/>
      <c r="K3" s="141" t="s">
        <v>6</v>
      </c>
      <c r="L3" s="141" t="s">
        <v>7</v>
      </c>
      <c r="M3" s="141"/>
      <c r="N3" s="141"/>
      <c r="O3" s="141"/>
      <c r="P3" s="142" t="s">
        <v>8</v>
      </c>
      <c r="Q3" s="143"/>
      <c r="R3" s="144" t="s">
        <v>9</v>
      </c>
    </row>
    <row r="4" spans="1:19" ht="22.5" x14ac:dyDescent="0.25">
      <c r="A4" s="153"/>
      <c r="B4" s="155"/>
      <c r="C4" s="2" t="s">
        <v>10</v>
      </c>
      <c r="D4" s="155"/>
      <c r="E4" s="156"/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156"/>
      <c r="L4" s="4" t="s">
        <v>16</v>
      </c>
      <c r="M4" s="4" t="s">
        <v>17</v>
      </c>
      <c r="N4" s="4" t="s">
        <v>18</v>
      </c>
      <c r="O4" s="4" t="s">
        <v>19</v>
      </c>
      <c r="P4" s="5" t="s">
        <v>20</v>
      </c>
      <c r="Q4" s="6" t="s">
        <v>21</v>
      </c>
      <c r="R4" s="145"/>
    </row>
    <row r="5" spans="1:19" ht="18.75" x14ac:dyDescent="0.25">
      <c r="A5" s="146" t="s">
        <v>22</v>
      </c>
      <c r="B5" s="147"/>
      <c r="C5" s="7"/>
      <c r="D5" s="8"/>
      <c r="E5" s="9"/>
      <c r="F5" s="9"/>
      <c r="G5" s="10"/>
      <c r="H5" s="10"/>
      <c r="I5" s="10"/>
      <c r="J5" s="10"/>
      <c r="K5" s="10"/>
      <c r="L5" s="11"/>
      <c r="M5" s="11"/>
      <c r="N5" s="11"/>
      <c r="O5" s="11"/>
      <c r="P5" s="11"/>
      <c r="Q5" s="12"/>
      <c r="R5" s="13"/>
    </row>
    <row r="6" spans="1:19" ht="63" x14ac:dyDescent="0.25">
      <c r="A6" s="14">
        <v>1</v>
      </c>
      <c r="B6" s="15" t="s">
        <v>23</v>
      </c>
      <c r="C6" s="16" t="s">
        <v>24</v>
      </c>
      <c r="D6" s="17" t="s">
        <v>25</v>
      </c>
      <c r="E6" s="18">
        <v>3570</v>
      </c>
      <c r="F6" s="19">
        <f>1000+500+200</f>
        <v>1700</v>
      </c>
      <c r="G6" s="20"/>
      <c r="H6" s="20"/>
      <c r="I6" s="20"/>
      <c r="J6" s="21">
        <f>50+280</f>
        <v>330</v>
      </c>
      <c r="K6" s="20">
        <f>SUM(E6:J6)</f>
        <v>5600</v>
      </c>
      <c r="L6" s="22">
        <v>104.39</v>
      </c>
      <c r="M6" s="23">
        <v>152.6</v>
      </c>
      <c r="N6" s="24"/>
      <c r="O6" s="24">
        <v>20</v>
      </c>
      <c r="P6" s="25">
        <v>394</v>
      </c>
      <c r="Q6" s="26">
        <v>17.75</v>
      </c>
      <c r="R6" s="27">
        <f>SUM(K6-L6-M6-N6-O6-P6-Q6)</f>
        <v>4911.2599999999993</v>
      </c>
    </row>
    <row r="7" spans="1:19" ht="31.5" x14ac:dyDescent="0.35">
      <c r="A7" s="14">
        <v>2</v>
      </c>
      <c r="B7" s="28" t="s">
        <v>26</v>
      </c>
      <c r="C7" s="16" t="s">
        <v>27</v>
      </c>
      <c r="D7" s="29" t="s">
        <v>28</v>
      </c>
      <c r="E7" s="20">
        <f>2204+446</f>
        <v>2650</v>
      </c>
      <c r="F7" s="30"/>
      <c r="G7" s="20"/>
      <c r="H7" s="20"/>
      <c r="I7" s="31">
        <v>400</v>
      </c>
      <c r="J7" s="32">
        <v>50</v>
      </c>
      <c r="K7" s="33">
        <f t="shared" ref="K7:K19" si="0">SUM(E7:J7)</f>
        <v>3100</v>
      </c>
      <c r="L7" s="20"/>
      <c r="M7" s="20"/>
      <c r="N7" s="20"/>
      <c r="O7" s="34">
        <v>15</v>
      </c>
      <c r="P7" s="25">
        <v>293</v>
      </c>
      <c r="Q7" s="35">
        <v>13.25</v>
      </c>
      <c r="R7" s="36">
        <f t="shared" ref="R7:R12" si="1">SUM(K7-L7-M7-N7-O7-P7-Q7)</f>
        <v>2778.75</v>
      </c>
    </row>
    <row r="8" spans="1:19" ht="21" x14ac:dyDescent="0.35">
      <c r="A8" s="14">
        <v>3</v>
      </c>
      <c r="B8" s="28" t="s">
        <v>29</v>
      </c>
      <c r="C8" s="16" t="s">
        <v>30</v>
      </c>
      <c r="D8" s="29" t="s">
        <v>31</v>
      </c>
      <c r="E8" s="37">
        <v>3300</v>
      </c>
      <c r="F8" s="30"/>
      <c r="G8" s="20"/>
      <c r="H8" s="20"/>
      <c r="I8" s="31">
        <v>200</v>
      </c>
      <c r="J8" s="32">
        <f>50</f>
        <v>50</v>
      </c>
      <c r="K8" s="33">
        <f t="shared" si="0"/>
        <v>3550</v>
      </c>
      <c r="L8" s="38">
        <v>193.07</v>
      </c>
      <c r="M8" s="39">
        <v>27.7</v>
      </c>
      <c r="N8" s="20"/>
      <c r="O8" s="34">
        <v>15</v>
      </c>
      <c r="P8" s="25">
        <v>363</v>
      </c>
      <c r="Q8" s="40">
        <v>16.25</v>
      </c>
      <c r="R8" s="36">
        <f t="shared" si="1"/>
        <v>2934.98</v>
      </c>
    </row>
    <row r="9" spans="1:19" ht="21" x14ac:dyDescent="0.35">
      <c r="A9" s="14">
        <v>4</v>
      </c>
      <c r="B9" s="28" t="s">
        <v>32</v>
      </c>
      <c r="C9" s="16" t="s">
        <v>33</v>
      </c>
      <c r="D9" s="29" t="s">
        <v>34</v>
      </c>
      <c r="E9" s="37">
        <v>10000</v>
      </c>
      <c r="F9" s="30"/>
      <c r="G9" s="20"/>
      <c r="H9" s="20"/>
      <c r="I9" s="33"/>
      <c r="J9" s="32">
        <f>100+70</f>
        <v>170</v>
      </c>
      <c r="K9" s="33">
        <f t="shared" si="0"/>
        <v>10170</v>
      </c>
      <c r="L9" s="20"/>
      <c r="M9" s="39">
        <v>750.2</v>
      </c>
      <c r="N9" s="20"/>
      <c r="O9" s="34">
        <v>20</v>
      </c>
      <c r="P9" s="25">
        <v>1100</v>
      </c>
      <c r="Q9" s="40">
        <v>19.75</v>
      </c>
      <c r="R9" s="36">
        <f t="shared" si="1"/>
        <v>8280.0499999999993</v>
      </c>
    </row>
    <row r="10" spans="1:19" ht="47.25" x14ac:dyDescent="0.35">
      <c r="A10" s="14">
        <v>5</v>
      </c>
      <c r="B10" s="28" t="s">
        <v>35</v>
      </c>
      <c r="C10" s="41" t="s">
        <v>36</v>
      </c>
      <c r="D10" s="29" t="s">
        <v>37</v>
      </c>
      <c r="E10" s="37">
        <v>7500</v>
      </c>
      <c r="F10" s="30"/>
      <c r="G10" s="20"/>
      <c r="H10" s="20"/>
      <c r="I10" s="33"/>
      <c r="J10" s="33"/>
      <c r="K10" s="33">
        <f t="shared" si="0"/>
        <v>7500</v>
      </c>
      <c r="L10" s="20"/>
      <c r="M10" s="39">
        <v>320</v>
      </c>
      <c r="N10" s="20"/>
      <c r="O10" s="34">
        <v>20</v>
      </c>
      <c r="P10" s="25">
        <v>600</v>
      </c>
      <c r="Q10" s="40">
        <v>19.75</v>
      </c>
      <c r="R10" s="36">
        <f t="shared" si="1"/>
        <v>6540.25</v>
      </c>
      <c r="S10" s="57">
        <v>0.08</v>
      </c>
    </row>
    <row r="11" spans="1:19" ht="31.5" x14ac:dyDescent="0.35">
      <c r="A11" s="14">
        <v>6</v>
      </c>
      <c r="B11" s="28" t="s">
        <v>38</v>
      </c>
      <c r="C11" s="41" t="s">
        <v>39</v>
      </c>
      <c r="D11" s="29" t="s">
        <v>40</v>
      </c>
      <c r="E11" s="20">
        <v>2000</v>
      </c>
      <c r="F11" s="30"/>
      <c r="G11" s="20"/>
      <c r="H11" s="20"/>
      <c r="I11" s="33">
        <v>400</v>
      </c>
      <c r="J11" s="32">
        <v>50</v>
      </c>
      <c r="K11" s="33">
        <f t="shared" si="0"/>
        <v>2450</v>
      </c>
      <c r="L11" s="20"/>
      <c r="M11" s="20"/>
      <c r="N11" s="20"/>
      <c r="O11" s="34">
        <v>15</v>
      </c>
      <c r="P11" s="25">
        <v>220</v>
      </c>
      <c r="Q11" s="35">
        <v>9.75</v>
      </c>
      <c r="R11" s="36">
        <f t="shared" si="1"/>
        <v>2205.25</v>
      </c>
      <c r="S11" s="58"/>
    </row>
    <row r="12" spans="1:19" ht="31.5" x14ac:dyDescent="0.35">
      <c r="A12" s="14">
        <v>7</v>
      </c>
      <c r="B12" s="28" t="s">
        <v>41</v>
      </c>
      <c r="C12" s="41" t="s">
        <v>39</v>
      </c>
      <c r="D12" s="29" t="s">
        <v>42</v>
      </c>
      <c r="E12" s="20">
        <v>2000</v>
      </c>
      <c r="F12" s="30"/>
      <c r="G12" s="20"/>
      <c r="H12" s="20"/>
      <c r="I12" s="33">
        <v>400</v>
      </c>
      <c r="J12" s="32">
        <v>50</v>
      </c>
      <c r="K12" s="33">
        <f t="shared" si="0"/>
        <v>2450</v>
      </c>
      <c r="L12" s="20"/>
      <c r="M12" s="20"/>
      <c r="N12" s="20"/>
      <c r="O12" s="34">
        <v>20</v>
      </c>
      <c r="P12" s="25">
        <v>220</v>
      </c>
      <c r="Q12" s="35">
        <v>9.75</v>
      </c>
      <c r="R12" s="36">
        <f t="shared" si="1"/>
        <v>2200.25</v>
      </c>
      <c r="S12" s="58"/>
    </row>
    <row r="13" spans="1:19" ht="31.5" x14ac:dyDescent="0.35">
      <c r="A13" s="14">
        <v>8</v>
      </c>
      <c r="B13" s="42" t="s">
        <v>43</v>
      </c>
      <c r="C13" s="43" t="s">
        <v>44</v>
      </c>
      <c r="D13" s="44" t="s">
        <v>40</v>
      </c>
      <c r="E13" s="45">
        <v>387.1</v>
      </c>
      <c r="F13" s="45"/>
      <c r="G13" s="46"/>
      <c r="H13" s="46"/>
      <c r="I13" s="46">
        <v>77.400000000000006</v>
      </c>
      <c r="J13" s="46">
        <v>9.6999999999999993</v>
      </c>
      <c r="K13" s="46">
        <f t="shared" si="0"/>
        <v>474.2</v>
      </c>
      <c r="L13" s="47"/>
      <c r="M13" s="47"/>
      <c r="N13" s="47"/>
      <c r="O13" s="47"/>
      <c r="P13" s="25">
        <v>44</v>
      </c>
      <c r="Q13" s="48">
        <v>1.75</v>
      </c>
      <c r="R13" s="49">
        <f>SUM(K13-L13-M13-N13-O13-P13-Q13)</f>
        <v>428.45</v>
      </c>
      <c r="S13" s="58"/>
    </row>
    <row r="14" spans="1:19" ht="31.5" x14ac:dyDescent="0.25">
      <c r="A14" s="14">
        <v>9</v>
      </c>
      <c r="B14" s="28" t="s">
        <v>45</v>
      </c>
      <c r="C14" s="41" t="s">
        <v>46</v>
      </c>
      <c r="D14" s="50" t="s">
        <v>28</v>
      </c>
      <c r="E14" s="18">
        <v>5000</v>
      </c>
      <c r="F14" s="51"/>
      <c r="G14" s="20"/>
      <c r="H14" s="20"/>
      <c r="I14" s="20"/>
      <c r="J14" s="52">
        <v>50</v>
      </c>
      <c r="K14" s="20">
        <f t="shared" si="0"/>
        <v>5050</v>
      </c>
      <c r="L14" s="24"/>
      <c r="M14" s="23">
        <v>133.35</v>
      </c>
      <c r="N14" s="24"/>
      <c r="O14" s="24">
        <v>20</v>
      </c>
      <c r="P14" s="25">
        <v>400</v>
      </c>
      <c r="Q14" s="26">
        <v>19.75</v>
      </c>
      <c r="R14" s="27">
        <f>SUM(K14-L14-M14-N14-O14-P14-Q14)</f>
        <v>4476.8999999999996</v>
      </c>
      <c r="S14" s="57">
        <v>0.08</v>
      </c>
    </row>
    <row r="15" spans="1:19" ht="31.5" x14ac:dyDescent="0.25">
      <c r="A15" s="14">
        <v>10</v>
      </c>
      <c r="B15" s="28" t="s">
        <v>47</v>
      </c>
      <c r="C15" s="41" t="s">
        <v>48</v>
      </c>
      <c r="D15" s="50" t="s">
        <v>49</v>
      </c>
      <c r="E15" s="51">
        <v>2000</v>
      </c>
      <c r="F15" s="51"/>
      <c r="G15" s="20"/>
      <c r="H15" s="20"/>
      <c r="I15" s="20">
        <v>400</v>
      </c>
      <c r="J15" s="52">
        <v>50</v>
      </c>
      <c r="K15" s="20">
        <f t="shared" si="0"/>
        <v>2450</v>
      </c>
      <c r="L15" s="24"/>
      <c r="M15" s="24"/>
      <c r="N15" s="24"/>
      <c r="O15" s="24">
        <v>15</v>
      </c>
      <c r="P15" s="25">
        <v>220</v>
      </c>
      <c r="Q15" s="48">
        <v>9.75</v>
      </c>
      <c r="R15" s="27">
        <f>SUM(K15-L15-M15-N15-O15-P15-Q15)</f>
        <v>2205.25</v>
      </c>
      <c r="S15" s="59"/>
    </row>
    <row r="16" spans="1:19" ht="31.5" x14ac:dyDescent="0.25">
      <c r="A16" s="14">
        <v>11</v>
      </c>
      <c r="B16" s="53" t="s">
        <v>50</v>
      </c>
      <c r="C16" s="41" t="s">
        <v>44</v>
      </c>
      <c r="D16" s="17" t="s">
        <v>49</v>
      </c>
      <c r="E16" s="51">
        <v>1700</v>
      </c>
      <c r="F16" s="51"/>
      <c r="G16" s="20"/>
      <c r="H16" s="20"/>
      <c r="I16" s="20">
        <v>300</v>
      </c>
      <c r="J16" s="52">
        <v>50</v>
      </c>
      <c r="K16" s="20">
        <f t="shared" si="0"/>
        <v>2050</v>
      </c>
      <c r="L16" s="24"/>
      <c r="M16" s="24"/>
      <c r="N16" s="24"/>
      <c r="O16" s="24">
        <v>15</v>
      </c>
      <c r="P16" s="25">
        <v>136</v>
      </c>
      <c r="Q16" s="54">
        <v>8.25</v>
      </c>
      <c r="R16" s="27">
        <f>SUM(K16-L16-M16-N16-O16-P16-Q16)</f>
        <v>1890.75</v>
      </c>
      <c r="S16" s="57">
        <v>0.08</v>
      </c>
    </row>
    <row r="17" spans="1:19" ht="31.5" x14ac:dyDescent="0.25">
      <c r="A17" s="14">
        <v>12</v>
      </c>
      <c r="B17" s="55" t="s">
        <v>51</v>
      </c>
      <c r="C17" s="41" t="s">
        <v>52</v>
      </c>
      <c r="D17" s="50" t="s">
        <v>28</v>
      </c>
      <c r="E17" s="18">
        <v>4800</v>
      </c>
      <c r="F17" s="51"/>
      <c r="G17" s="20"/>
      <c r="H17" s="20"/>
      <c r="I17" s="20"/>
      <c r="J17" s="52">
        <v>50</v>
      </c>
      <c r="K17" s="20">
        <f t="shared" si="0"/>
        <v>4850</v>
      </c>
      <c r="L17" s="24"/>
      <c r="M17" s="24"/>
      <c r="N17" s="24"/>
      <c r="O17" s="24">
        <v>20</v>
      </c>
      <c r="P17" s="25">
        <v>528</v>
      </c>
      <c r="Q17" s="56">
        <v>19.75</v>
      </c>
      <c r="R17" s="27">
        <f>SUM(K17-L17-M17-N17-O17-P17-Q17)</f>
        <v>4282.25</v>
      </c>
      <c r="S17" s="57">
        <v>0.11</v>
      </c>
    </row>
    <row r="18" spans="1:19" ht="21" customHeight="1" x14ac:dyDescent="0.25">
      <c r="A18" s="14">
        <v>13</v>
      </c>
      <c r="B18" s="53" t="s">
        <v>53</v>
      </c>
      <c r="C18" s="148" t="s">
        <v>54</v>
      </c>
      <c r="D18" s="150" t="s">
        <v>55</v>
      </c>
      <c r="E18" s="60">
        <v>650</v>
      </c>
      <c r="F18" s="61"/>
      <c r="G18" s="61"/>
      <c r="H18" s="61"/>
      <c r="I18" s="61"/>
      <c r="J18" s="61"/>
      <c r="K18" s="60">
        <f t="shared" si="0"/>
        <v>650</v>
      </c>
      <c r="L18" s="61"/>
      <c r="M18" s="61"/>
      <c r="N18" s="61"/>
      <c r="O18" s="61"/>
      <c r="P18" s="61"/>
      <c r="Q18" s="62"/>
      <c r="R18" s="63">
        <f>SUM(K18)</f>
        <v>650</v>
      </c>
      <c r="S18" s="64"/>
    </row>
    <row r="19" spans="1:19" ht="21" x14ac:dyDescent="0.25">
      <c r="A19" s="65">
        <v>14</v>
      </c>
      <c r="B19" s="66" t="s">
        <v>56</v>
      </c>
      <c r="C19" s="149"/>
      <c r="D19" s="151"/>
      <c r="E19" s="67">
        <v>650</v>
      </c>
      <c r="F19" s="68"/>
      <c r="G19" s="68"/>
      <c r="H19" s="68"/>
      <c r="I19" s="68"/>
      <c r="J19" s="68"/>
      <c r="K19" s="67">
        <f t="shared" si="0"/>
        <v>650</v>
      </c>
      <c r="L19" s="68"/>
      <c r="M19" s="68"/>
      <c r="N19" s="68"/>
      <c r="O19" s="68"/>
      <c r="P19" s="68"/>
      <c r="Q19" s="69"/>
      <c r="R19" s="70">
        <f>SUM(K19)</f>
        <v>650</v>
      </c>
      <c r="S19" s="64"/>
    </row>
    <row r="20" spans="1:19" ht="21.75" thickBot="1" x14ac:dyDescent="0.3">
      <c r="A20" s="139" t="s">
        <v>57</v>
      </c>
      <c r="B20" s="140"/>
      <c r="C20" s="71"/>
      <c r="D20" s="71"/>
      <c r="E20" s="72">
        <f t="shared" ref="E20:R20" si="2">SUM(E6:E19)</f>
        <v>46207.1</v>
      </c>
      <c r="F20" s="72">
        <f t="shared" si="2"/>
        <v>1700</v>
      </c>
      <c r="G20" s="72">
        <f t="shared" si="2"/>
        <v>0</v>
      </c>
      <c r="H20" s="72">
        <f t="shared" si="2"/>
        <v>0</v>
      </c>
      <c r="I20" s="72">
        <f t="shared" si="2"/>
        <v>2177.4</v>
      </c>
      <c r="J20" s="72">
        <f t="shared" si="2"/>
        <v>909.7</v>
      </c>
      <c r="K20" s="72">
        <f t="shared" si="2"/>
        <v>50994.2</v>
      </c>
      <c r="L20" s="72">
        <f t="shared" si="2"/>
        <v>297.45999999999998</v>
      </c>
      <c r="M20" s="72">
        <f t="shared" si="2"/>
        <v>1383.85</v>
      </c>
      <c r="N20" s="72">
        <f t="shared" si="2"/>
        <v>0</v>
      </c>
      <c r="O20" s="72">
        <f t="shared" si="2"/>
        <v>195</v>
      </c>
      <c r="P20" s="72">
        <f t="shared" si="2"/>
        <v>4518</v>
      </c>
      <c r="Q20" s="73">
        <f t="shared" si="2"/>
        <v>165.5</v>
      </c>
      <c r="R20" s="74">
        <f t="shared" si="2"/>
        <v>44434.39</v>
      </c>
    </row>
    <row r="21" spans="1:19" ht="15.75" thickTop="1" x14ac:dyDescent="0.25"/>
    <row r="22" spans="1:19" ht="15.75" thickBot="1" x14ac:dyDescent="0.3">
      <c r="A22" t="s">
        <v>64</v>
      </c>
    </row>
    <row r="23" spans="1:19" ht="16.5" thickTop="1" x14ac:dyDescent="0.25">
      <c r="A23" s="167" t="s">
        <v>0</v>
      </c>
      <c r="B23" s="169" t="s">
        <v>1</v>
      </c>
      <c r="C23" s="78" t="s">
        <v>2</v>
      </c>
      <c r="D23" s="169" t="s">
        <v>3</v>
      </c>
      <c r="E23" s="171" t="s">
        <v>4</v>
      </c>
      <c r="F23" s="173" t="s">
        <v>5</v>
      </c>
      <c r="G23" s="174"/>
      <c r="H23" s="174"/>
      <c r="I23" s="174"/>
      <c r="J23" s="175"/>
      <c r="K23" s="176" t="s">
        <v>58</v>
      </c>
      <c r="L23" s="176" t="s">
        <v>59</v>
      </c>
      <c r="M23" s="171" t="s">
        <v>6</v>
      </c>
      <c r="N23" s="174" t="s">
        <v>60</v>
      </c>
      <c r="O23" s="175"/>
      <c r="P23" s="159" t="s">
        <v>57</v>
      </c>
      <c r="Q23" s="77"/>
    </row>
    <row r="24" spans="1:19" ht="15.75" x14ac:dyDescent="0.25">
      <c r="A24" s="168"/>
      <c r="B24" s="170"/>
      <c r="C24" s="103" t="s">
        <v>10</v>
      </c>
      <c r="D24" s="170"/>
      <c r="E24" s="172"/>
      <c r="F24" s="128" t="s">
        <v>61</v>
      </c>
      <c r="G24" s="128" t="s">
        <v>12</v>
      </c>
      <c r="H24" s="128" t="s">
        <v>13</v>
      </c>
      <c r="I24" s="128" t="s">
        <v>14</v>
      </c>
      <c r="J24" s="128" t="s">
        <v>15</v>
      </c>
      <c r="K24" s="177"/>
      <c r="L24" s="177"/>
      <c r="M24" s="172"/>
      <c r="N24" s="79" t="s">
        <v>20</v>
      </c>
      <c r="O24" s="128" t="s">
        <v>21</v>
      </c>
      <c r="P24" s="160"/>
      <c r="Q24" s="77"/>
    </row>
    <row r="25" spans="1:19" ht="15.75" x14ac:dyDescent="0.25">
      <c r="A25" s="161" t="s">
        <v>62</v>
      </c>
      <c r="B25" s="162"/>
      <c r="C25" s="107"/>
      <c r="D25" s="108"/>
      <c r="E25" s="104"/>
      <c r="F25" s="104"/>
      <c r="G25" s="105"/>
      <c r="H25" s="105"/>
      <c r="I25" s="105"/>
      <c r="J25" s="105"/>
      <c r="K25" s="105"/>
      <c r="L25" s="105"/>
      <c r="M25" s="104"/>
      <c r="N25" s="105"/>
      <c r="O25" s="105"/>
      <c r="P25" s="106"/>
      <c r="Q25" s="75"/>
    </row>
    <row r="26" spans="1:19" ht="63" x14ac:dyDescent="0.25">
      <c r="A26" s="85">
        <v>1</v>
      </c>
      <c r="B26" s="82" t="s">
        <v>23</v>
      </c>
      <c r="C26" s="81" t="s">
        <v>24</v>
      </c>
      <c r="D26" s="92" t="s">
        <v>25</v>
      </c>
      <c r="E26" s="114">
        <v>3570</v>
      </c>
      <c r="F26" s="99">
        <v>1700</v>
      </c>
      <c r="G26" s="86"/>
      <c r="H26" s="86"/>
      <c r="I26" s="88"/>
      <c r="J26" s="109">
        <v>280</v>
      </c>
      <c r="K26" s="86">
        <v>50</v>
      </c>
      <c r="L26" s="86">
        <v>70</v>
      </c>
      <c r="M26" s="91">
        <v>5670</v>
      </c>
      <c r="N26" s="123">
        <v>502</v>
      </c>
      <c r="O26" s="122">
        <v>62.15</v>
      </c>
      <c r="P26" s="116">
        <v>6234.15</v>
      </c>
      <c r="Q26" s="115">
        <v>0.14000000000000001</v>
      </c>
    </row>
    <row r="27" spans="1:19" ht="31.5" x14ac:dyDescent="0.25">
      <c r="A27" s="85">
        <v>2</v>
      </c>
      <c r="B27" s="80" t="s">
        <v>26</v>
      </c>
      <c r="C27" s="81" t="s">
        <v>27</v>
      </c>
      <c r="D27" s="76" t="s">
        <v>28</v>
      </c>
      <c r="E27" s="88">
        <v>2650</v>
      </c>
      <c r="F27" s="90"/>
      <c r="G27" s="88"/>
      <c r="H27" s="88"/>
      <c r="I27" s="95">
        <v>400</v>
      </c>
      <c r="J27" s="90"/>
      <c r="K27" s="93">
        <v>50</v>
      </c>
      <c r="L27" s="89">
        <v>70</v>
      </c>
      <c r="M27" s="86">
        <v>3170</v>
      </c>
      <c r="N27" s="88">
        <v>346</v>
      </c>
      <c r="O27" s="88">
        <v>46.35</v>
      </c>
      <c r="P27" s="117">
        <v>3562.35</v>
      </c>
      <c r="Q27" s="75"/>
    </row>
    <row r="28" spans="1:19" ht="21" x14ac:dyDescent="0.25">
      <c r="A28" s="85">
        <v>3</v>
      </c>
      <c r="B28" s="80" t="s">
        <v>63</v>
      </c>
      <c r="C28" s="81" t="s">
        <v>30</v>
      </c>
      <c r="D28" s="76" t="s">
        <v>31</v>
      </c>
      <c r="E28" s="113">
        <v>3300</v>
      </c>
      <c r="F28" s="90"/>
      <c r="G28" s="88"/>
      <c r="H28" s="88"/>
      <c r="I28" s="95">
        <v>200</v>
      </c>
      <c r="J28" s="90"/>
      <c r="K28" s="93">
        <v>50</v>
      </c>
      <c r="L28" s="89">
        <v>70</v>
      </c>
      <c r="M28" s="86">
        <v>3620</v>
      </c>
      <c r="N28" s="88">
        <v>429</v>
      </c>
      <c r="O28" s="113">
        <v>56.85</v>
      </c>
      <c r="P28" s="117">
        <v>4105.8500000000004</v>
      </c>
      <c r="Q28" s="75"/>
    </row>
    <row r="29" spans="1:19" ht="21" x14ac:dyDescent="0.25">
      <c r="A29" s="85">
        <v>4</v>
      </c>
      <c r="B29" s="80" t="s">
        <v>32</v>
      </c>
      <c r="C29" s="81" t="s">
        <v>33</v>
      </c>
      <c r="D29" s="76" t="s">
        <v>34</v>
      </c>
      <c r="E29" s="113">
        <v>10000</v>
      </c>
      <c r="F29" s="90"/>
      <c r="G29" s="88"/>
      <c r="H29" s="88"/>
      <c r="I29" s="88"/>
      <c r="J29" s="90"/>
      <c r="K29" s="89">
        <v>100</v>
      </c>
      <c r="L29" s="93">
        <v>70</v>
      </c>
      <c r="M29" s="86">
        <v>10170</v>
      </c>
      <c r="N29" s="88">
        <v>1300</v>
      </c>
      <c r="O29" s="113">
        <v>69.05</v>
      </c>
      <c r="P29" s="117">
        <v>11539.05</v>
      </c>
      <c r="Q29" s="75"/>
    </row>
    <row r="30" spans="1:19" ht="47.25" x14ac:dyDescent="0.35">
      <c r="A30" s="85">
        <v>5</v>
      </c>
      <c r="B30" s="80" t="s">
        <v>35</v>
      </c>
      <c r="C30" s="83" t="s">
        <v>36</v>
      </c>
      <c r="D30" s="76" t="s">
        <v>37</v>
      </c>
      <c r="E30" s="113">
        <v>7500</v>
      </c>
      <c r="F30" s="88"/>
      <c r="G30" s="88"/>
      <c r="H30" s="88"/>
      <c r="I30" s="88"/>
      <c r="J30" s="118"/>
      <c r="K30" s="93">
        <v>200</v>
      </c>
      <c r="L30" s="93">
        <v>70</v>
      </c>
      <c r="M30" s="86">
        <v>7770</v>
      </c>
      <c r="N30" s="88">
        <v>975</v>
      </c>
      <c r="O30" s="113">
        <v>69.05</v>
      </c>
      <c r="P30" s="124">
        <v>8814.0499999999993</v>
      </c>
      <c r="Q30" s="75"/>
    </row>
    <row r="31" spans="1:19" ht="31.5" x14ac:dyDescent="0.35">
      <c r="A31" s="85">
        <v>6</v>
      </c>
      <c r="B31" s="80" t="s">
        <v>38</v>
      </c>
      <c r="C31" s="83" t="s">
        <v>39</v>
      </c>
      <c r="D31" s="76" t="s">
        <v>40</v>
      </c>
      <c r="E31" s="88">
        <v>2000</v>
      </c>
      <c r="F31" s="88"/>
      <c r="G31" s="88"/>
      <c r="H31" s="88"/>
      <c r="I31" s="88">
        <v>400</v>
      </c>
      <c r="J31" s="118"/>
      <c r="K31" s="93">
        <v>50</v>
      </c>
      <c r="L31" s="89"/>
      <c r="M31" s="86">
        <v>2450</v>
      </c>
      <c r="N31" s="123">
        <v>260</v>
      </c>
      <c r="O31" s="123">
        <v>34.15</v>
      </c>
      <c r="P31" s="124">
        <v>2744.15</v>
      </c>
      <c r="Q31" s="75"/>
    </row>
    <row r="32" spans="1:19" ht="31.5" x14ac:dyDescent="0.35">
      <c r="A32" s="85">
        <v>7</v>
      </c>
      <c r="B32" s="80" t="s">
        <v>41</v>
      </c>
      <c r="C32" s="83" t="s">
        <v>39</v>
      </c>
      <c r="D32" s="76" t="s">
        <v>42</v>
      </c>
      <c r="E32" s="88">
        <v>2000</v>
      </c>
      <c r="F32" s="88"/>
      <c r="G32" s="88"/>
      <c r="H32" s="88"/>
      <c r="I32" s="88">
        <v>400</v>
      </c>
      <c r="J32" s="118"/>
      <c r="K32" s="93">
        <v>50</v>
      </c>
      <c r="L32" s="89"/>
      <c r="M32" s="86">
        <v>2450</v>
      </c>
      <c r="N32" s="123">
        <v>260</v>
      </c>
      <c r="O32" s="123">
        <v>34.15</v>
      </c>
      <c r="P32" s="124">
        <v>2744.15</v>
      </c>
      <c r="Q32" s="75"/>
    </row>
    <row r="33" spans="1:17" ht="31.5" x14ac:dyDescent="0.25">
      <c r="A33" s="85">
        <v>8</v>
      </c>
      <c r="B33" s="130" t="s">
        <v>43</v>
      </c>
      <c r="C33" s="131" t="s">
        <v>44</v>
      </c>
      <c r="D33" s="132" t="s">
        <v>40</v>
      </c>
      <c r="E33" s="133">
        <v>387.1</v>
      </c>
      <c r="F33" s="133"/>
      <c r="G33" s="134"/>
      <c r="H33" s="134"/>
      <c r="I33" s="134">
        <v>77.400000000000006</v>
      </c>
      <c r="J33" s="135"/>
      <c r="K33" s="134">
        <v>9.6999999999999993</v>
      </c>
      <c r="L33" s="134"/>
      <c r="M33" s="136">
        <v>474.2</v>
      </c>
      <c r="N33" s="137">
        <v>52</v>
      </c>
      <c r="O33" s="137">
        <v>6.15</v>
      </c>
      <c r="P33" s="138">
        <v>532.35</v>
      </c>
      <c r="Q33" s="75"/>
    </row>
    <row r="34" spans="1:17" ht="31.5" x14ac:dyDescent="0.25">
      <c r="A34" s="85">
        <v>9</v>
      </c>
      <c r="B34" s="82" t="s">
        <v>45</v>
      </c>
      <c r="C34" s="83" t="s">
        <v>46</v>
      </c>
      <c r="D34" s="84" t="s">
        <v>28</v>
      </c>
      <c r="E34" s="114">
        <v>5000</v>
      </c>
      <c r="F34" s="87"/>
      <c r="G34" s="86"/>
      <c r="H34" s="86"/>
      <c r="I34" s="86"/>
      <c r="J34" s="127"/>
      <c r="K34" s="94">
        <v>50</v>
      </c>
      <c r="L34" s="94">
        <v>70</v>
      </c>
      <c r="M34" s="91">
        <v>5120</v>
      </c>
      <c r="N34" s="123">
        <v>650</v>
      </c>
      <c r="O34" s="122">
        <v>69.05</v>
      </c>
      <c r="P34" s="119">
        <v>5839.05</v>
      </c>
      <c r="Q34" s="75"/>
    </row>
    <row r="35" spans="1:17" ht="31.5" x14ac:dyDescent="0.25">
      <c r="A35" s="85">
        <v>10</v>
      </c>
      <c r="B35" s="80" t="s">
        <v>47</v>
      </c>
      <c r="C35" s="83" t="s">
        <v>48</v>
      </c>
      <c r="D35" s="84" t="s">
        <v>49</v>
      </c>
      <c r="E35" s="87">
        <v>2000</v>
      </c>
      <c r="F35" s="87"/>
      <c r="G35" s="86"/>
      <c r="H35" s="86"/>
      <c r="I35" s="86">
        <v>400</v>
      </c>
      <c r="J35" s="127"/>
      <c r="K35" s="94">
        <v>50</v>
      </c>
      <c r="L35" s="86"/>
      <c r="M35" s="91">
        <v>2450</v>
      </c>
      <c r="N35" s="123">
        <v>260</v>
      </c>
      <c r="O35" s="123">
        <v>34.15</v>
      </c>
      <c r="P35" s="119">
        <v>2744.15</v>
      </c>
      <c r="Q35" s="75"/>
    </row>
    <row r="36" spans="1:17" ht="31.5" x14ac:dyDescent="0.25">
      <c r="A36" s="85">
        <v>11</v>
      </c>
      <c r="B36" s="97" t="s">
        <v>50</v>
      </c>
      <c r="C36" s="83" t="s">
        <v>44</v>
      </c>
      <c r="D36" s="92" t="s">
        <v>49</v>
      </c>
      <c r="E36" s="87">
        <v>1700</v>
      </c>
      <c r="F36" s="87"/>
      <c r="G36" s="86"/>
      <c r="H36" s="86"/>
      <c r="I36" s="86"/>
      <c r="J36" s="86">
        <v>300</v>
      </c>
      <c r="K36" s="94">
        <v>50</v>
      </c>
      <c r="L36" s="86"/>
      <c r="M36" s="91">
        <v>2050</v>
      </c>
      <c r="N36" s="123">
        <v>221</v>
      </c>
      <c r="O36" s="123">
        <v>28.85</v>
      </c>
      <c r="P36" s="119">
        <v>2299.85</v>
      </c>
      <c r="Q36" s="75"/>
    </row>
    <row r="37" spans="1:17" ht="31.5" x14ac:dyDescent="0.25">
      <c r="A37" s="85">
        <v>12</v>
      </c>
      <c r="B37" s="110" t="s">
        <v>51</v>
      </c>
      <c r="C37" s="83" t="s">
        <v>52</v>
      </c>
      <c r="D37" s="84" t="s">
        <v>28</v>
      </c>
      <c r="E37" s="114">
        <v>4800</v>
      </c>
      <c r="F37" s="87"/>
      <c r="G37" s="86"/>
      <c r="H37" s="86"/>
      <c r="I37" s="86"/>
      <c r="J37" s="86"/>
      <c r="K37" s="94">
        <v>50</v>
      </c>
      <c r="L37" s="94">
        <v>70</v>
      </c>
      <c r="M37" s="91">
        <v>4920</v>
      </c>
      <c r="N37" s="123">
        <v>624</v>
      </c>
      <c r="O37" s="122">
        <v>69.05</v>
      </c>
      <c r="P37" s="119">
        <v>5613.05</v>
      </c>
      <c r="Q37" s="75"/>
    </row>
    <row r="38" spans="1:17" ht="21" x14ac:dyDescent="0.25">
      <c r="A38" s="85">
        <v>13</v>
      </c>
      <c r="B38" s="97" t="s">
        <v>53</v>
      </c>
      <c r="C38" s="163" t="s">
        <v>54</v>
      </c>
      <c r="D38" s="165" t="s">
        <v>55</v>
      </c>
      <c r="E38" s="111">
        <v>650</v>
      </c>
      <c r="F38" s="125"/>
      <c r="G38" s="125"/>
      <c r="H38" s="125"/>
      <c r="I38" s="125"/>
      <c r="J38" s="125"/>
      <c r="K38" s="125"/>
      <c r="L38" s="125"/>
      <c r="M38" s="111">
        <v>650</v>
      </c>
      <c r="N38" s="98"/>
      <c r="O38" s="98"/>
      <c r="P38" s="126">
        <v>650</v>
      </c>
      <c r="Q38" s="75"/>
    </row>
    <row r="39" spans="1:17" ht="21" x14ac:dyDescent="0.25">
      <c r="A39" s="96">
        <v>14</v>
      </c>
      <c r="B39" s="100" t="s">
        <v>56</v>
      </c>
      <c r="C39" s="164"/>
      <c r="D39" s="166"/>
      <c r="E39" s="112">
        <v>650</v>
      </c>
      <c r="F39" s="120"/>
      <c r="G39" s="120"/>
      <c r="H39" s="120"/>
      <c r="I39" s="120"/>
      <c r="J39" s="120"/>
      <c r="K39" s="120"/>
      <c r="L39" s="120"/>
      <c r="M39" s="112">
        <v>650</v>
      </c>
      <c r="N39" s="101"/>
      <c r="O39" s="101"/>
      <c r="P39" s="121">
        <v>650</v>
      </c>
      <c r="Q39" s="75"/>
    </row>
    <row r="40" spans="1:17" ht="19.5" thickBot="1" x14ac:dyDescent="0.3">
      <c r="A40" s="139" t="s">
        <v>57</v>
      </c>
      <c r="B40" s="140"/>
      <c r="C40" s="129"/>
      <c r="D40" s="129"/>
      <c r="E40" s="102">
        <v>46207.1</v>
      </c>
      <c r="F40" s="102">
        <v>1700</v>
      </c>
      <c r="G40" s="102">
        <v>0</v>
      </c>
      <c r="H40" s="102">
        <v>0</v>
      </c>
      <c r="I40" s="102">
        <v>1877.4</v>
      </c>
      <c r="J40" s="102">
        <v>580</v>
      </c>
      <c r="K40" s="102">
        <v>759.7</v>
      </c>
      <c r="L40" s="102">
        <v>490</v>
      </c>
      <c r="M40" s="102">
        <v>51614.2</v>
      </c>
      <c r="N40" s="102">
        <v>5879</v>
      </c>
      <c r="O40" s="102">
        <v>578.99999999999989</v>
      </c>
      <c r="P40" s="102">
        <v>58072.200000000004</v>
      </c>
      <c r="Q40" s="75"/>
    </row>
  </sheetData>
  <mergeCells count="27">
    <mergeCell ref="P23:P24"/>
    <mergeCell ref="A25:B25"/>
    <mergeCell ref="C38:C39"/>
    <mergeCell ref="D38:D39"/>
    <mergeCell ref="A40:B40"/>
    <mergeCell ref="A23:A24"/>
    <mergeCell ref="B23:B24"/>
    <mergeCell ref="D23:D24"/>
    <mergeCell ref="E23:E24"/>
    <mergeCell ref="F23:J23"/>
    <mergeCell ref="K23:K24"/>
    <mergeCell ref="L23:L24"/>
    <mergeCell ref="M23:M24"/>
    <mergeCell ref="N23:O23"/>
    <mergeCell ref="A20:B20"/>
    <mergeCell ref="L3:O3"/>
    <mergeCell ref="P3:Q3"/>
    <mergeCell ref="R3:R4"/>
    <mergeCell ref="A5:B5"/>
    <mergeCell ref="C18:C19"/>
    <mergeCell ref="D18:D19"/>
    <mergeCell ref="A3:A4"/>
    <mergeCell ref="B3:B4"/>
    <mergeCell ref="D3:D4"/>
    <mergeCell ref="E3:E4"/>
    <mergeCell ref="F3:J3"/>
    <mergeCell ref="K3:K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2017-01-04T01:45:41Z</dcterms:created>
  <dcterms:modified xsi:type="dcterms:W3CDTF">2017-01-05T12:17:44Z</dcterms:modified>
</cp:coreProperties>
</file>