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10" windowWidth="20115" windowHeight="7005" tabRatio="883" activeTab="1"/>
  </bookViews>
  <sheets>
    <sheet name="Nasional " sheetId="1" r:id="rId1"/>
    <sheet name="Johor" sheetId="7" r:id="rId2"/>
    <sheet name="Kedah" sheetId="9" r:id="rId3"/>
    <sheet name="Kelantan" sheetId="4" r:id="rId4"/>
    <sheet name="Melaka" sheetId="14" r:id="rId5"/>
    <sheet name="N.9" sheetId="5" r:id="rId6"/>
    <sheet name="Pahang" sheetId="2" r:id="rId7"/>
    <sheet name="Perak" sheetId="3" r:id="rId8"/>
    <sheet name="Perlis" sheetId="10" r:id="rId9"/>
    <sheet name="P.Pinang" sheetId="8" r:id="rId10"/>
    <sheet name="Sabah" sheetId="15" r:id="rId11"/>
    <sheet name="Sarawak" sheetId="16" r:id="rId12"/>
    <sheet name="Selangor" sheetId="11" r:id="rId13"/>
    <sheet name="T'ganu (2)" sheetId="19" state="hidden" r:id="rId14"/>
    <sheet name="T'ganu" sheetId="12" r:id="rId15"/>
    <sheet name="WPKL" sheetId="13" r:id="rId16"/>
    <sheet name="CTH" sheetId="18" r:id="rId17"/>
  </sheets>
  <externalReferences>
    <externalReference r:id="rId18"/>
  </externalReferences>
  <definedNames>
    <definedName name="Query_from_SQL_1" localSheetId="16">'[1]kelulusan keseluruhan'!#REF!</definedName>
    <definedName name="Query_from_SQL_1" localSheetId="1">'[1]kelulusan keseluruhan'!#REF!</definedName>
    <definedName name="Query_from_SQL_1" localSheetId="2">'[1]kelulusan keseluruhan'!#REF!</definedName>
    <definedName name="Query_from_SQL_1" localSheetId="3">'[1]kelulusan keseluruhan'!#REF!</definedName>
    <definedName name="Query_from_SQL_1" localSheetId="4">'[1]kelulusan keseluruhan'!#REF!</definedName>
    <definedName name="Query_from_SQL_1" localSheetId="5">'[1]kelulusan keseluruhan'!#REF!</definedName>
    <definedName name="Query_from_SQL_1" localSheetId="9">'[1]kelulusan keseluruhan'!#REF!</definedName>
    <definedName name="Query_from_SQL_1" localSheetId="6">'[1]kelulusan keseluruhan'!#REF!</definedName>
    <definedName name="Query_from_SQL_1" localSheetId="7">'[1]kelulusan keseluruhan'!#REF!</definedName>
    <definedName name="Query_from_SQL_1" localSheetId="8">'[1]kelulusan keseluruhan'!#REF!</definedName>
    <definedName name="Query_from_SQL_1" localSheetId="10">'[1]kelulusan keseluruhan'!#REF!</definedName>
    <definedName name="Query_from_SQL_1" localSheetId="11">'[1]kelulusan keseluruhan'!#REF!</definedName>
    <definedName name="Query_from_SQL_1" localSheetId="12">'[1]kelulusan keseluruhan'!#REF!</definedName>
    <definedName name="Query_from_SQL_1" localSheetId="14">'[1]kelulusan keseluruhan'!#REF!</definedName>
    <definedName name="Query_from_SQL_1" localSheetId="13">'[1]kelulusan keseluruhan'!#REF!</definedName>
    <definedName name="Query_from_SQL_1" localSheetId="15">'[1]kelulusan keseluruhan'!#REF!</definedName>
    <definedName name="Query_from_SQL_1">'[1]kelulusan keseluruhan'!#REF!</definedName>
    <definedName name="Query_from_SQL_1_1" localSheetId="16">'[1]kelulusan keseluruhan'!#REF!</definedName>
    <definedName name="Query_from_SQL_1_1" localSheetId="1">'[1]kelulusan keseluruhan'!#REF!</definedName>
    <definedName name="Query_from_SQL_1_1" localSheetId="2">'[1]kelulusan keseluruhan'!#REF!</definedName>
    <definedName name="Query_from_SQL_1_1" localSheetId="3">'[1]kelulusan keseluruhan'!#REF!</definedName>
    <definedName name="Query_from_SQL_1_1" localSheetId="4">'[1]kelulusan keseluruhan'!#REF!</definedName>
    <definedName name="Query_from_SQL_1_1" localSheetId="5">'[1]kelulusan keseluruhan'!#REF!</definedName>
    <definedName name="Query_from_SQL_1_1" localSheetId="9">'[1]kelulusan keseluruhan'!#REF!</definedName>
    <definedName name="Query_from_SQL_1_1" localSheetId="6">'[1]kelulusan keseluruhan'!#REF!</definedName>
    <definedName name="Query_from_SQL_1_1" localSheetId="7">'[1]kelulusan keseluruhan'!#REF!</definedName>
    <definedName name="Query_from_SQL_1_1" localSheetId="8">'[1]kelulusan keseluruhan'!#REF!</definedName>
    <definedName name="Query_from_SQL_1_1" localSheetId="10">'[1]kelulusan keseluruhan'!#REF!</definedName>
    <definedName name="Query_from_SQL_1_1" localSheetId="11">'[1]kelulusan keseluruhan'!#REF!</definedName>
    <definedName name="Query_from_SQL_1_1" localSheetId="12">'[1]kelulusan keseluruhan'!#REF!</definedName>
    <definedName name="Query_from_SQL_1_1" localSheetId="14">'[1]kelulusan keseluruhan'!#REF!</definedName>
    <definedName name="Query_from_SQL_1_1" localSheetId="13">'[1]kelulusan keseluruhan'!#REF!</definedName>
    <definedName name="Query_from_SQL_1_1" localSheetId="15">'[1]kelulusan keseluruhan'!#REF!</definedName>
    <definedName name="Query_from_SQL_1_1">'[1]kelulusan keseluruhan'!#REF!</definedName>
  </definedNames>
  <calcPr calcId="144525"/>
</workbook>
</file>

<file path=xl/calcChain.xml><?xml version="1.0" encoding="utf-8"?>
<calcChain xmlns="http://schemas.openxmlformats.org/spreadsheetml/2006/main">
  <c r="Q9" i="11" l="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8" i="11"/>
  <c r="D9" i="19" l="1"/>
  <c r="F11" i="19"/>
  <c r="E11" i="19"/>
  <c r="D11" i="19"/>
  <c r="D8" i="13"/>
  <c r="E8" i="13"/>
  <c r="L9" i="19" l="1"/>
  <c r="K9" i="19"/>
  <c r="J9" i="19"/>
  <c r="F16" i="19"/>
  <c r="E16" i="19"/>
  <c r="L11" i="19"/>
  <c r="K11" i="19"/>
  <c r="J11" i="19"/>
  <c r="D16" i="19"/>
  <c r="L16" i="19" l="1"/>
  <c r="K16" i="19"/>
  <c r="J16" i="19"/>
  <c r="J16" i="18"/>
  <c r="I16" i="18"/>
  <c r="E16" i="18"/>
  <c r="D16" i="18"/>
  <c r="J26" i="16" l="1"/>
  <c r="I26" i="16"/>
  <c r="E26" i="16"/>
  <c r="D26" i="16"/>
  <c r="J33" i="15"/>
  <c r="I33" i="15"/>
  <c r="E33" i="15"/>
  <c r="D33" i="15"/>
  <c r="J14" i="14"/>
  <c r="I14" i="14"/>
  <c r="E14" i="14"/>
  <c r="D14" i="14"/>
  <c r="J19" i="13"/>
  <c r="I19" i="13"/>
  <c r="E19" i="13"/>
  <c r="D19" i="13"/>
  <c r="J19" i="12"/>
  <c r="I19" i="12"/>
  <c r="E19" i="12"/>
  <c r="D19" i="12"/>
  <c r="J31" i="11" l="1"/>
  <c r="I31" i="11"/>
  <c r="E31" i="11"/>
  <c r="D31" i="11"/>
  <c r="J11" i="10"/>
  <c r="I11" i="10"/>
  <c r="E11" i="10"/>
  <c r="D11" i="10"/>
  <c r="J23" i="9"/>
  <c r="I23" i="9"/>
  <c r="E23" i="9"/>
  <c r="D23" i="9"/>
  <c r="J21" i="8"/>
  <c r="I21" i="8"/>
  <c r="E21" i="8"/>
  <c r="D21" i="8"/>
  <c r="J34" i="7" l="1"/>
  <c r="I34" i="7"/>
  <c r="E34" i="7"/>
  <c r="D34" i="7"/>
  <c r="J16" i="5"/>
  <c r="I16" i="5"/>
  <c r="E16" i="5"/>
  <c r="D16" i="5"/>
  <c r="J22" i="4"/>
  <c r="I22" i="4"/>
  <c r="E22" i="4"/>
  <c r="D22" i="4"/>
  <c r="J32" i="3"/>
  <c r="I32" i="3"/>
  <c r="E32" i="3"/>
  <c r="D32" i="3"/>
  <c r="J22" i="2"/>
  <c r="I22" i="2"/>
  <c r="E22" i="2"/>
  <c r="D22" i="2"/>
  <c r="J22" i="1" l="1"/>
  <c r="I22" i="1"/>
  <c r="E22" i="1"/>
  <c r="D22" i="1"/>
</calcChain>
</file>

<file path=xl/sharedStrings.xml><?xml version="1.0" encoding="utf-8"?>
<sst xmlns="http://schemas.openxmlformats.org/spreadsheetml/2006/main" count="1048" uniqueCount="282">
  <si>
    <t>PENYALURAN PINJAMAN TEKUN</t>
  </si>
  <si>
    <t>BIL</t>
  </si>
  <si>
    <t>NEGERI</t>
  </si>
  <si>
    <t xml:space="preserve">NILAI ( RM ) </t>
  </si>
  <si>
    <t>BIL. PEMINJAM</t>
  </si>
  <si>
    <t>BIL. PINJAMAN</t>
  </si>
  <si>
    <t>NILAI ( RM )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</si>
  <si>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</si>
  <si>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</si>
  <si>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</si>
  <si>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</si>
  <si>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</si>
  <si>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</si>
  <si>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</si>
  <si>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</si>
  <si>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</si>
  <si>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</si>
  <si>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</si>
  <si>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</si>
  <si>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</si>
  <si>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WILAYAH PERSEKUTUAN</t>
  </si>
  <si>
    <t>JUMLAH</t>
  </si>
  <si>
    <t>BENTONG</t>
  </si>
  <si>
    <t>BERA</t>
  </si>
  <si>
    <t>CAMERON HIGHLANDS</t>
  </si>
  <si>
    <t>INDERA MAHKOTA</t>
  </si>
  <si>
    <t>JERANTUT</t>
  </si>
  <si>
    <t>KUALA KRAU</t>
  </si>
  <si>
    <t>KUANTAN</t>
  </si>
  <si>
    <t>LIPIS</t>
  </si>
  <si>
    <t>MARAN</t>
  </si>
  <si>
    <t>PAYA BESAR</t>
  </si>
  <si>
    <t>PEKAN</t>
  </si>
  <si>
    <t>RAUB</t>
  </si>
  <si>
    <t>ROMPIN</t>
  </si>
  <si>
    <t>TEMERLOH</t>
  </si>
  <si>
    <t>1</t>
  </si>
  <si>
    <t>BAGAN DATOK</t>
  </si>
  <si>
    <t>2</t>
  </si>
  <si>
    <t>BAGAN SERAI</t>
  </si>
  <si>
    <t>3</t>
  </si>
  <si>
    <t>BATU GAJAH</t>
  </si>
  <si>
    <t>4</t>
  </si>
  <si>
    <t>BERUAS</t>
  </si>
  <si>
    <t>5</t>
  </si>
  <si>
    <t>BUKIT GANTANG</t>
  </si>
  <si>
    <t>6</t>
  </si>
  <si>
    <t>GERIK</t>
  </si>
  <si>
    <t>7</t>
  </si>
  <si>
    <t>GOPENG</t>
  </si>
  <si>
    <t>8</t>
  </si>
  <si>
    <t>IPOH BARAT</t>
  </si>
  <si>
    <t>9</t>
  </si>
  <si>
    <t>IPOH TIMOR</t>
  </si>
  <si>
    <t>10</t>
  </si>
  <si>
    <t>KAMPAR</t>
  </si>
  <si>
    <t>11</t>
  </si>
  <si>
    <t>KUALA KANGSAR</t>
  </si>
  <si>
    <t>12</t>
  </si>
  <si>
    <t>LARUT</t>
  </si>
  <si>
    <t>13</t>
  </si>
  <si>
    <t>LENGGONG</t>
  </si>
  <si>
    <t>14</t>
  </si>
  <si>
    <t>LUMUT</t>
  </si>
  <si>
    <t>15</t>
  </si>
  <si>
    <t>PADANG RENGAS</t>
  </si>
  <si>
    <t>16</t>
  </si>
  <si>
    <t>PARIT</t>
  </si>
  <si>
    <t>17</t>
  </si>
  <si>
    <t>PARIT BUNTAR</t>
  </si>
  <si>
    <t>18</t>
  </si>
  <si>
    <t>PASIR SALAK</t>
  </si>
  <si>
    <t>19</t>
  </si>
  <si>
    <t>SUNGAI SIPUT</t>
  </si>
  <si>
    <t>20</t>
  </si>
  <si>
    <t>TAIPING</t>
  </si>
  <si>
    <t>21</t>
  </si>
  <si>
    <t>TAMBUN</t>
  </si>
  <si>
    <t>22</t>
  </si>
  <si>
    <t>TANJONG MALIM</t>
  </si>
  <si>
    <t>23</t>
  </si>
  <si>
    <t>TAPAH</t>
  </si>
  <si>
    <t>24</t>
  </si>
  <si>
    <t>TELOK INTAN</t>
  </si>
  <si>
    <t>BACHOK</t>
  </si>
  <si>
    <t>GUA MUSANG</t>
  </si>
  <si>
    <t>JELI</t>
  </si>
  <si>
    <t>KETEREH</t>
  </si>
  <si>
    <t>KOTA BHARU</t>
  </si>
  <si>
    <t>KUALA KRAI</t>
  </si>
  <si>
    <t>KUBANG KERIAN</t>
  </si>
  <si>
    <t>MACHANG</t>
  </si>
  <si>
    <t>PASIR MAS</t>
  </si>
  <si>
    <t>PASIR PUTEH</t>
  </si>
  <si>
    <t>PENGKALAN CHEPA</t>
  </si>
  <si>
    <t>RANTAU PANJANG</t>
  </si>
  <si>
    <t>TANAH MERAH</t>
  </si>
  <si>
    <t>TUMPAT</t>
  </si>
  <si>
    <t>JELEBU</t>
  </si>
  <si>
    <t>JEMPOL</t>
  </si>
  <si>
    <t>KUALA PILAH</t>
  </si>
  <si>
    <t>RASAH</t>
  </si>
  <si>
    <t>REMBAU</t>
  </si>
  <si>
    <t>SEREMBAN</t>
  </si>
  <si>
    <t>TAMPIN</t>
  </si>
  <si>
    <t>TELOK KEMANG</t>
  </si>
  <si>
    <t>AYER HITAM</t>
  </si>
  <si>
    <t>BAKRI</t>
  </si>
  <si>
    <t>BATU PAHAT</t>
  </si>
  <si>
    <t>GELANG PATAH</t>
  </si>
  <si>
    <t>JOHOR BAHRU</t>
  </si>
  <si>
    <t>KLUANG</t>
  </si>
  <si>
    <t>KOTA TINGGI</t>
  </si>
  <si>
    <t>KULAI</t>
  </si>
  <si>
    <t>LABIS</t>
  </si>
  <si>
    <t>LEDANG</t>
  </si>
  <si>
    <t>MERSING</t>
  </si>
  <si>
    <t>MUAR</t>
  </si>
  <si>
    <t>PAGOH</t>
  </si>
  <si>
    <t>PARIT SULONG</t>
  </si>
  <si>
    <t>PASIR GUDANG</t>
  </si>
  <si>
    <t>PENGERANG</t>
  </si>
  <si>
    <t>PONTIAN</t>
  </si>
  <si>
    <t>PULAI</t>
  </si>
  <si>
    <t>SEGAMAT</t>
  </si>
  <si>
    <t>SEKIJANG</t>
  </si>
  <si>
    <t>SEMBRONG</t>
  </si>
  <si>
    <t>SIMPANG RENGGAM</t>
  </si>
  <si>
    <t>SRI GADING</t>
  </si>
  <si>
    <t>TANJONG PIAI</t>
  </si>
  <si>
    <t>25</t>
  </si>
  <si>
    <t>TEBRAU</t>
  </si>
  <si>
    <t>26</t>
  </si>
  <si>
    <t>TENGGARA</t>
  </si>
  <si>
    <t>BAGAN</t>
  </si>
  <si>
    <t>BALIK PULAU</t>
  </si>
  <si>
    <t>BATU KAWAN</t>
  </si>
  <si>
    <t>BAYAN BARU</t>
  </si>
  <si>
    <t>BUKIT BENDERA</t>
  </si>
  <si>
    <t>BUKIT GELUGOR</t>
  </si>
  <si>
    <t>BUKIT MERTAJAM</t>
  </si>
  <si>
    <t>JELUTONG</t>
  </si>
  <si>
    <t>KEPALA BATAS</t>
  </si>
  <si>
    <t>NIBONG TEBAL</t>
  </si>
  <si>
    <t>PERMATANG PAUH</t>
  </si>
  <si>
    <t>TANJONG</t>
  </si>
  <si>
    <t>TASEK GELUGOR</t>
  </si>
  <si>
    <t>ALOR SETAR</t>
  </si>
  <si>
    <t>BALING</t>
  </si>
  <si>
    <t>JERAI</t>
  </si>
  <si>
    <t>JERLUN</t>
  </si>
  <si>
    <t>KUALA KEDAH</t>
  </si>
  <si>
    <t>KUBANG PASU</t>
  </si>
  <si>
    <t>KULIM-BANDAR BAHARU</t>
  </si>
  <si>
    <t>LANGKAWI</t>
  </si>
  <si>
    <t>MERBOK</t>
  </si>
  <si>
    <t>PADANG SERAI</t>
  </si>
  <si>
    <t>PADANG TERAP</t>
  </si>
  <si>
    <t>PENDANG</t>
  </si>
  <si>
    <t>POKOK SENA</t>
  </si>
  <si>
    <t>SIK</t>
  </si>
  <si>
    <t>SUNGAI PETANI</t>
  </si>
  <si>
    <t>KANGAR</t>
  </si>
  <si>
    <t>PADANG BESAR</t>
  </si>
  <si>
    <t>ARAU</t>
  </si>
  <si>
    <t xml:space="preserve">AMPANG </t>
  </si>
  <si>
    <t>GOMBAK</t>
  </si>
  <si>
    <t>HULU LANGAT</t>
  </si>
  <si>
    <t>HULU SELANGOR</t>
  </si>
  <si>
    <t>KAPAR</t>
  </si>
  <si>
    <t>KELANA JAYA</t>
  </si>
  <si>
    <t>KLANG</t>
  </si>
  <si>
    <t>KOTA RAJA</t>
  </si>
  <si>
    <t>KUALA LANGAT</t>
  </si>
  <si>
    <t>KUALA SELANGOR</t>
  </si>
  <si>
    <t>PANDAN</t>
  </si>
  <si>
    <t>PETALING JAYA SELATAN</t>
  </si>
  <si>
    <t>PETALING JAYA UTARA</t>
  </si>
  <si>
    <t>PUCHONG</t>
  </si>
  <si>
    <t>PUTRAJAYA</t>
  </si>
  <si>
    <t>SABAK BERNAM</t>
  </si>
  <si>
    <t>SELAYANG</t>
  </si>
  <si>
    <t>SEPANG</t>
  </si>
  <si>
    <t>SERDANG</t>
  </si>
  <si>
    <t>SHAH ALAM</t>
  </si>
  <si>
    <t>SUBANG</t>
  </si>
  <si>
    <t>SUNGAI BESAR</t>
  </si>
  <si>
    <t>TANJONG KARANG</t>
  </si>
  <si>
    <t>BESUT</t>
  </si>
  <si>
    <t>DUNGUN</t>
  </si>
  <si>
    <t>HULU TERENGGANU</t>
  </si>
  <si>
    <t>KEMAMAN</t>
  </si>
  <si>
    <t>KUALA NERUS</t>
  </si>
  <si>
    <t>KUALA TERENGGANU</t>
  </si>
  <si>
    <t>MARANG</t>
  </si>
  <si>
    <t>SETIU</t>
  </si>
  <si>
    <t>BANDAR TUN RAZAK</t>
  </si>
  <si>
    <t>BATU</t>
  </si>
  <si>
    <t>BUKIT BINTANG</t>
  </si>
  <si>
    <t>CHERAS</t>
  </si>
  <si>
    <t>KEPONG</t>
  </si>
  <si>
    <t>LEMBAH PANTAI</t>
  </si>
  <si>
    <t>SEGAMBUT</t>
  </si>
  <si>
    <t>SEPUTEH</t>
  </si>
  <si>
    <t>SETIAWANGSA</t>
  </si>
  <si>
    <t>TITIWANGSA</t>
  </si>
  <si>
    <t>WANGSA MAJU</t>
  </si>
  <si>
    <t>ALOR GAJAH</t>
  </si>
  <si>
    <t>BUKIT KATIL</t>
  </si>
  <si>
    <t>JASIN</t>
  </si>
  <si>
    <t>KOTA MELAKA</t>
  </si>
  <si>
    <t>MASJID TANAH</t>
  </si>
  <si>
    <t>TANGGA BATU</t>
  </si>
  <si>
    <t>BATU SAPI</t>
  </si>
  <si>
    <t>BEAUFORT</t>
  </si>
  <si>
    <t>BELURAN</t>
  </si>
  <si>
    <t>KENINGAU &amp; PENSIANGAN</t>
  </si>
  <si>
    <t>KIMANIS</t>
  </si>
  <si>
    <t>KINABATANGAN</t>
  </si>
  <si>
    <t>KOTA BELUD</t>
  </si>
  <si>
    <t>KOTA KINABALU</t>
  </si>
  <si>
    <t>KOTA MARUDU</t>
  </si>
  <si>
    <t>KUDAT</t>
  </si>
  <si>
    <t>LABUAN</t>
  </si>
  <si>
    <t>LIBARAN</t>
  </si>
  <si>
    <t>PAPAR</t>
  </si>
  <si>
    <t>PENAMPANG</t>
  </si>
  <si>
    <t>PUTATAN</t>
  </si>
  <si>
    <t>RANAU</t>
  </si>
  <si>
    <t>SANDAKAN</t>
  </si>
  <si>
    <t>SEMPORNA</t>
  </si>
  <si>
    <t>SEPANGGAR</t>
  </si>
  <si>
    <t>SILAM</t>
  </si>
  <si>
    <t>SIPITANG</t>
  </si>
  <si>
    <t xml:space="preserve">TAWAU &amp; KALABAKAN </t>
  </si>
  <si>
    <t>TENOM</t>
  </si>
  <si>
    <t>TUARAN</t>
  </si>
  <si>
    <t>BANDAR KUCHING &amp; STAMPIN</t>
  </si>
  <si>
    <t>BATANG LUPAR</t>
  </si>
  <si>
    <t>BATANG SADONG</t>
  </si>
  <si>
    <t>BETONG</t>
  </si>
  <si>
    <t>BINTULU</t>
  </si>
  <si>
    <t>KAPIT &amp; HULU RAJANG</t>
  </si>
  <si>
    <t>KOTA SAMARAHAN</t>
  </si>
  <si>
    <t>LAWAS</t>
  </si>
  <si>
    <t>LIMBANG</t>
  </si>
  <si>
    <t>MAMBONG &amp; SERIAN</t>
  </si>
  <si>
    <t>MAS GADING</t>
  </si>
  <si>
    <t>MIRI, SIBUTI &amp; BARAM</t>
  </si>
  <si>
    <t>MUKAH &amp; IGAN</t>
  </si>
  <si>
    <t>PETRA JAYA &amp; SANTUBONG</t>
  </si>
  <si>
    <t>SARATOK</t>
  </si>
  <si>
    <t>SARIKEI, TANJUNG MANIS &amp; JULAU</t>
  </si>
  <si>
    <t>SIBU, KANOWIT, LANANG &amp; SELANGAU</t>
  </si>
  <si>
    <t>SRI AMAN &amp; LUBOK ANTU</t>
  </si>
  <si>
    <t>DARO</t>
  </si>
  <si>
    <t>SARATOK,BETONG &amp; BATANG LUPAR</t>
  </si>
  <si>
    <t>KALABAKAN</t>
  </si>
  <si>
    <t>TAWAU</t>
  </si>
  <si>
    <t>RTC TERENGGANU</t>
  </si>
  <si>
    <t>KESELURUHAN ( 1998 - 31 JAN. 2016 )</t>
  </si>
  <si>
    <t>TAHUN 2016</t>
  </si>
  <si>
    <t>NEGERI KEDAH ( TAHUN 2016 )</t>
  </si>
  <si>
    <t>NEGERI KELANTAN ( TAHUN 2016 )</t>
  </si>
  <si>
    <t>NEGERI MELAKA ( TAHUN 2016 )</t>
  </si>
  <si>
    <t>NEGERI SEMBILAN ( TAHUN 2016 )</t>
  </si>
  <si>
    <t>NEGERI PAHANG ( TAHUN 2016 )</t>
  </si>
  <si>
    <t>NEGERI PERAK ( TAHUN 2016 )</t>
  </si>
  <si>
    <t>1998 - 31 JANUARI 2016</t>
  </si>
  <si>
    <t>NEGERI PERLIS ( TAHUN 2016 )</t>
  </si>
  <si>
    <t>NEGERI PULAU PINANG ( TAHUN 2016 )</t>
  </si>
  <si>
    <t>NEGERI SABAH ( TAHUN 2016 )</t>
  </si>
  <si>
    <t>WPKL ( TAHUN 2016 )</t>
  </si>
  <si>
    <t>NEGERI TERENGGANU ( TAHUN 2016 )</t>
  </si>
  <si>
    <t>NEGERI SELANGOR ( TAHUN 2016 )</t>
  </si>
  <si>
    <t>NEGERI SARAWAK ( TAHUN 2016 )</t>
  </si>
  <si>
    <t>NEGERI JOHOR ( TAHUN 2016 )</t>
  </si>
  <si>
    <t>KEMAMAN SELATAN</t>
  </si>
  <si>
    <t>KEMAMAN UTARA</t>
  </si>
  <si>
    <t xml:space="preserve">KEMAMAN </t>
  </si>
  <si>
    <t>1998 - 30 APRIL  2016</t>
  </si>
  <si>
    <t>KESELURUHAN ( 1998 - 30 APRIL 2016 )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</si>
</sst>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* #,##0.00_);_(* \(#,##0.00\);_(* \-??_);_(@_)"/>
    <numFmt numFmtId="166" formatCode="_(* #,##0_);_(* \(#,##0\);_(* \-??_);_(@_)"/>
  </numFmts>
  <fonts count="16" x14ac:knownFonts="1">
    <font>
      <sz val="15"/>
      <name val="Arial"/>
    </font>
    <font>
      <b/>
      <sz val="36"/>
      <color rgb="FF002060"/>
      <name val="Arial"/>
      <family val="2"/>
    </font>
    <font>
      <sz val="28"/>
      <name val="Arial"/>
      <family val="2"/>
    </font>
    <font>
      <b/>
      <sz val="36"/>
      <color indexed="12"/>
      <name val="Arial"/>
      <family val="2"/>
    </font>
    <font>
      <b/>
      <sz val="28"/>
      <name val="Arial"/>
      <family val="2"/>
    </font>
    <font>
      <b/>
      <sz val="28"/>
      <color indexed="12"/>
      <name val="Arial"/>
      <family val="2"/>
    </font>
    <font>
      <sz val="28"/>
      <color indexed="12"/>
      <name val="Arial"/>
      <family val="2"/>
    </font>
    <font>
      <sz val="16"/>
      <name val="Arial"/>
      <family val="2"/>
    </font>
    <font>
      <b/>
      <sz val="22"/>
      <color theme="1"/>
      <name val="Arial"/>
      <family val="2"/>
    </font>
    <font>
      <sz val="20"/>
      <name val="Arial"/>
      <family val="2"/>
    </font>
    <font>
      <sz val="18"/>
      <name val="Arial"/>
      <family val="2"/>
    </font>
    <font>
      <b/>
      <sz val="20"/>
      <color theme="1"/>
      <name val="Arial"/>
      <family val="2"/>
    </font>
    <font>
      <sz val="15"/>
      <name val="Arial"/>
      <family val="2"/>
    </font>
    <font>
      <sz val="20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165" fontId="12" fillId="0" borderId="0" applyFill="0" applyBorder="0" applyAlignment="0" applyProtection="0"/>
    <xf numFmtId="0" fontId="12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3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vertical="center"/>
    </xf>
    <xf numFmtId="166" fontId="11" fillId="3" borderId="3" xfId="1" applyNumberFormat="1" applyFont="1" applyFill="1" applyBorder="1" applyAlignment="1">
      <alignment vertical="center"/>
    </xf>
    <xf numFmtId="3" fontId="11" fillId="3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10" fillId="4" borderId="0" xfId="0" applyNumberFormat="1" applyFont="1" applyFill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Fill="1" applyBorder="1" applyAlignment="1">
      <alignment vertical="center"/>
    </xf>
    <xf numFmtId="166" fontId="14" fillId="0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vertical="center"/>
    </xf>
    <xf numFmtId="0" fontId="11" fillId="3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" fontId="10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3" fontId="11" fillId="3" borderId="1" xfId="1" applyNumberFormat="1" applyFont="1" applyFill="1" applyBorder="1" applyAlignment="1">
      <alignment vertical="center"/>
    </xf>
    <xf numFmtId="4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5" fontId="12" fillId="0" borderId="0" xfId="1" applyAlignment="1">
      <alignment vertical="center"/>
    </xf>
    <xf numFmtId="165" fontId="12" fillId="0" borderId="0" xfId="1" applyAlignment="1">
      <alignment horizontal="center" vertical="center"/>
    </xf>
    <xf numFmtId="166" fontId="12" fillId="0" borderId="0" xfId="1" applyNumberFormat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tekun.gov.my/Documents%20and%20Settings/jalilah/Desktop/UPPQ/LAPORAN/MONTHLY%20REPORT/2010/Laporan%20bulanan%20-%20Mac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lulusan keseluruhan"/>
      <sheetName val="dana"/>
      <sheetName val="ringkasan negeri"/>
      <sheetName val="prestasi"/>
      <sheetName val="selangor"/>
      <sheetName val="Tahun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zoomScale="44" zoomScaleNormal="44" workbookViewId="0">
      <selection activeCell="I1" sqref="I1:I1048576"/>
    </sheetView>
  </sheetViews>
  <sheetFormatPr defaultRowHeight="18.75" x14ac:dyDescent="0.25"/>
  <cols>
    <col min="1" max="1" width="6" style="1" customWidth="1"/>
    <col min="2" max="2" width="1.90625" style="2" customWidth="1"/>
    <col min="3" max="3" width="25.453125" style="2" customWidth="1"/>
    <col min="4" max="4" width="16.54296875" style="2" customWidth="1"/>
    <col min="5" max="5" width="15.453125" style="2" customWidth="1"/>
    <col min="6" max="6" width="3.26953125" style="2" customWidth="1"/>
    <col min="7" max="7" width="6.1796875" style="2" customWidth="1"/>
    <col min="8" max="8" width="24.81640625" style="2" customWidth="1"/>
    <col min="9" max="9" width="16.36328125" style="3" customWidth="1"/>
    <col min="10" max="10" width="14.81640625" style="2" customWidth="1"/>
    <col min="11" max="11" width="8.7265625" style="2"/>
    <col min="12" max="12" width="13.81640625" style="2" customWidth="1"/>
    <col min="13" max="13" width="8.7265625" style="2"/>
    <col min="14" max="14" width="19.453125" style="2" customWidth="1"/>
    <col min="15" max="15" width="15.26953125" style="2" customWidth="1"/>
    <col min="16" max="16" width="22.1796875" style="2" customWidth="1"/>
    <col min="17" max="16384" width="8.7265625" style="2"/>
  </cols>
  <sheetData>
    <row r="1" spans="1:20" ht="20.25" customHeight="1" x14ac:dyDescent="0.25"/>
    <row r="2" spans="1:20" s="4" customFormat="1" ht="47.2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20" s="4" customFormat="1" ht="47.25" customHeight="1" x14ac:dyDescent="0.25">
      <c r="A3" s="58" t="s">
        <v>280</v>
      </c>
      <c r="B3" s="58"/>
      <c r="C3" s="58"/>
      <c r="D3" s="58"/>
      <c r="E3" s="58"/>
      <c r="F3" s="58"/>
      <c r="G3" s="58"/>
      <c r="H3" s="58"/>
      <c r="I3" s="58"/>
      <c r="J3" s="58"/>
    </row>
    <row r="4" spans="1:20" s="4" customFormat="1" ht="39.75" customHeight="1" x14ac:dyDescent="0.25">
      <c r="A4" s="5"/>
      <c r="B4" s="5"/>
      <c r="C4" s="5"/>
      <c r="D4" s="5"/>
      <c r="E4" s="5"/>
      <c r="F4" s="5"/>
      <c r="G4" s="5"/>
      <c r="H4" s="5"/>
      <c r="I4" s="6"/>
      <c r="J4" s="5"/>
    </row>
    <row r="5" spans="1:20" s="4" customFormat="1" ht="41.25" customHeight="1" x14ac:dyDescent="0.5">
      <c r="A5" s="7" t="s">
        <v>281</v>
      </c>
      <c r="B5" s="8"/>
      <c r="C5" s="9"/>
      <c r="D5" s="10"/>
      <c r="E5" s="10"/>
      <c r="F5" s="9"/>
      <c r="G5" s="11" t="s">
        <v>261</v>
      </c>
      <c r="H5" s="9"/>
      <c r="I5" s="12"/>
    </row>
    <row r="6" spans="1:20" s="14" customFormat="1" ht="24.75" customHeight="1" x14ac:dyDescent="0.25">
      <c r="A6" s="13"/>
      <c r="D6" s="13"/>
      <c r="E6" s="13"/>
      <c r="I6" s="15"/>
    </row>
    <row r="7" spans="1:20" s="22" customFormat="1" ht="71.25" customHeight="1" x14ac:dyDescent="0.25">
      <c r="A7" s="16" t="s">
        <v>1</v>
      </c>
      <c r="B7" s="17"/>
      <c r="C7" s="18" t="s">
        <v>2</v>
      </c>
      <c r="D7" s="20" t="s">
        <v>4</v>
      </c>
      <c r="E7" s="20" t="s">
        <v>5</v>
      </c>
      <c r="F7" s="21"/>
      <c r="G7" s="16" t="s">
        <v>1</v>
      </c>
      <c r="H7" s="18" t="s">
        <v>2</v>
      </c>
      <c r="I7" s="20" t="s">
        <v>4</v>
      </c>
      <c r="J7" s="20" t="s">
        <v>5</v>
      </c>
    </row>
    <row r="8" spans="1:20" s="31" customFormat="1" ht="43.5" customHeight="1" x14ac:dyDescent="0.25">
      <c r="A8" s="23">
        <v>1</v>
      </c>
      <c r="B8" s="24"/>
      <c r="C8" s="25" t="s">
        <v>7</v>
      </c>
      <c r="D8" s="27">
        <v>38587</v>
      </c>
      <c r="E8" s="27">
        <v>50243</v>
      </c>
      <c r="F8" s="28"/>
      <c r="G8" s="23">
        <v>1</v>
      </c>
      <c r="H8" s="25" t="s">
        <v>7</v>
      </c>
      <c r="I8" s="30">
        <v>1857</v>
      </c>
      <c r="J8" s="30">
        <v>2339</v>
      </c>
      <c r="L8" s="32"/>
      <c r="N8" s="44"/>
      <c r="O8" s="48"/>
      <c r="P8" s="49"/>
      <c r="Q8" s="32"/>
      <c r="R8" s="32"/>
      <c r="T8" s="44"/>
    </row>
    <row r="9" spans="1:20" s="31" customFormat="1" ht="43.5" customHeight="1" x14ac:dyDescent="0.25">
      <c r="A9" s="23">
        <v>2</v>
      </c>
      <c r="B9" s="24"/>
      <c r="C9" s="25" t="s">
        <v>8</v>
      </c>
      <c r="D9" s="27">
        <v>36989</v>
      </c>
      <c r="E9" s="27">
        <v>49578</v>
      </c>
      <c r="F9" s="28"/>
      <c r="G9" s="23">
        <v>2</v>
      </c>
      <c r="H9" s="25" t="s">
        <v>8</v>
      </c>
      <c r="I9" s="30">
        <v>1395</v>
      </c>
      <c r="J9" s="30">
        <v>1973</v>
      </c>
      <c r="L9" s="33"/>
      <c r="N9" s="44"/>
      <c r="O9" s="48"/>
      <c r="P9" s="49"/>
      <c r="Q9" s="32"/>
      <c r="R9" s="32"/>
      <c r="T9" s="44"/>
    </row>
    <row r="10" spans="1:20" s="31" customFormat="1" ht="43.5" customHeight="1" x14ac:dyDescent="0.25">
      <c r="A10" s="23">
        <v>3</v>
      </c>
      <c r="B10" s="24"/>
      <c r="C10" s="25" t="s">
        <v>9</v>
      </c>
      <c r="D10" s="27">
        <v>31016</v>
      </c>
      <c r="E10" s="27">
        <v>45148</v>
      </c>
      <c r="F10" s="28"/>
      <c r="G10" s="23">
        <v>3</v>
      </c>
      <c r="H10" s="25" t="s">
        <v>9</v>
      </c>
      <c r="I10" s="30">
        <v>1876</v>
      </c>
      <c r="J10" s="30">
        <v>2248</v>
      </c>
      <c r="L10" s="33"/>
      <c r="N10" s="44"/>
      <c r="O10" s="48"/>
      <c r="P10" s="49"/>
      <c r="Q10" s="32"/>
      <c r="R10" s="32"/>
      <c r="T10" s="44"/>
    </row>
    <row r="11" spans="1:20" s="31" customFormat="1" ht="43.5" customHeight="1" x14ac:dyDescent="0.25">
      <c r="A11" s="23">
        <v>4</v>
      </c>
      <c r="B11" s="24"/>
      <c r="C11" s="25" t="s">
        <v>10</v>
      </c>
      <c r="D11" s="27">
        <v>10518</v>
      </c>
      <c r="E11" s="27">
        <v>13855</v>
      </c>
      <c r="F11" s="28"/>
      <c r="G11" s="23">
        <v>4</v>
      </c>
      <c r="H11" s="25" t="s">
        <v>10</v>
      </c>
      <c r="I11" s="30">
        <v>517</v>
      </c>
      <c r="J11" s="30">
        <v>695</v>
      </c>
      <c r="L11" s="33"/>
      <c r="N11" s="44"/>
      <c r="O11" s="48"/>
      <c r="P11" s="49"/>
      <c r="Q11" s="32"/>
      <c r="R11" s="32"/>
      <c r="T11" s="44"/>
    </row>
    <row r="12" spans="1:20" s="31" customFormat="1" ht="43.5" customHeight="1" x14ac:dyDescent="0.25">
      <c r="A12" s="23">
        <v>5</v>
      </c>
      <c r="B12" s="24"/>
      <c r="C12" s="25" t="s">
        <v>11</v>
      </c>
      <c r="D12" s="27">
        <v>15803</v>
      </c>
      <c r="E12" s="27">
        <v>19206</v>
      </c>
      <c r="F12" s="28"/>
      <c r="G12" s="23">
        <v>5</v>
      </c>
      <c r="H12" s="25" t="s">
        <v>11</v>
      </c>
      <c r="I12" s="30">
        <v>782</v>
      </c>
      <c r="J12" s="30">
        <v>948</v>
      </c>
      <c r="L12" s="33"/>
      <c r="N12" s="44"/>
      <c r="O12" s="48"/>
      <c r="P12" s="49"/>
      <c r="Q12" s="32"/>
      <c r="R12" s="32"/>
      <c r="T12" s="44"/>
    </row>
    <row r="13" spans="1:20" s="31" customFormat="1" ht="43.5" customHeight="1" x14ac:dyDescent="0.25">
      <c r="A13" s="23">
        <v>6</v>
      </c>
      <c r="B13" s="24"/>
      <c r="C13" s="25" t="s">
        <v>12</v>
      </c>
      <c r="D13" s="27">
        <v>26107</v>
      </c>
      <c r="E13" s="27">
        <v>34449</v>
      </c>
      <c r="F13" s="28"/>
      <c r="G13" s="23">
        <v>6</v>
      </c>
      <c r="H13" s="25" t="s">
        <v>12</v>
      </c>
      <c r="I13" s="30">
        <v>1468</v>
      </c>
      <c r="J13" s="30">
        <v>1740</v>
      </c>
      <c r="L13" s="33"/>
      <c r="N13" s="44"/>
      <c r="O13" s="48"/>
      <c r="P13" s="49"/>
      <c r="Q13" s="32"/>
      <c r="R13" s="32"/>
      <c r="T13" s="44"/>
    </row>
    <row r="14" spans="1:20" s="31" customFormat="1" ht="43.5" customHeight="1" x14ac:dyDescent="0.25">
      <c r="A14" s="23">
        <v>7</v>
      </c>
      <c r="B14" s="24"/>
      <c r="C14" s="25" t="s">
        <v>13</v>
      </c>
      <c r="D14" s="27">
        <v>26450</v>
      </c>
      <c r="E14" s="27">
        <v>33213</v>
      </c>
      <c r="F14" s="28"/>
      <c r="G14" s="23">
        <v>7</v>
      </c>
      <c r="H14" s="25" t="s">
        <v>13</v>
      </c>
      <c r="I14" s="30">
        <v>711</v>
      </c>
      <c r="J14" s="30">
        <v>932</v>
      </c>
      <c r="L14" s="33"/>
      <c r="N14" s="44"/>
      <c r="O14" s="48"/>
      <c r="P14" s="33"/>
      <c r="R14" s="44"/>
      <c r="S14" s="48"/>
      <c r="T14" s="44"/>
    </row>
    <row r="15" spans="1:20" s="31" customFormat="1" ht="43.5" customHeight="1" x14ac:dyDescent="0.25">
      <c r="A15" s="23">
        <v>8</v>
      </c>
      <c r="B15" s="24"/>
      <c r="C15" s="25" t="s">
        <v>14</v>
      </c>
      <c r="D15" s="27">
        <v>6070</v>
      </c>
      <c r="E15" s="27">
        <v>7960</v>
      </c>
      <c r="F15" s="28"/>
      <c r="G15" s="23">
        <v>8</v>
      </c>
      <c r="H15" s="25" t="s">
        <v>14</v>
      </c>
      <c r="I15" s="30">
        <v>189</v>
      </c>
      <c r="J15" s="30">
        <v>287</v>
      </c>
      <c r="L15" s="33"/>
      <c r="N15" s="44"/>
      <c r="O15" s="48"/>
      <c r="P15" s="33"/>
      <c r="R15" s="44"/>
      <c r="S15" s="48"/>
      <c r="T15" s="44"/>
    </row>
    <row r="16" spans="1:20" s="31" customFormat="1" ht="43.5" customHeight="1" x14ac:dyDescent="0.25">
      <c r="A16" s="23">
        <v>9</v>
      </c>
      <c r="B16" s="24"/>
      <c r="C16" s="25" t="s">
        <v>15</v>
      </c>
      <c r="D16" s="27">
        <v>16500</v>
      </c>
      <c r="E16" s="27">
        <v>20392</v>
      </c>
      <c r="F16" s="28"/>
      <c r="G16" s="23">
        <v>9</v>
      </c>
      <c r="H16" s="25" t="s">
        <v>15</v>
      </c>
      <c r="I16" s="30">
        <v>613</v>
      </c>
      <c r="J16" s="30">
        <v>751</v>
      </c>
      <c r="L16" s="33"/>
      <c r="N16" s="44"/>
      <c r="O16" s="48"/>
      <c r="P16" s="33"/>
      <c r="R16" s="44"/>
      <c r="S16" s="48"/>
      <c r="T16" s="44"/>
    </row>
    <row r="17" spans="1:20" s="31" customFormat="1" ht="43.5" customHeight="1" x14ac:dyDescent="0.25">
      <c r="A17" s="23">
        <v>10</v>
      </c>
      <c r="B17" s="24"/>
      <c r="C17" s="25" t="s">
        <v>16</v>
      </c>
      <c r="D17" s="27">
        <v>35033</v>
      </c>
      <c r="E17" s="27">
        <v>43266</v>
      </c>
      <c r="F17" s="28"/>
      <c r="G17" s="23">
        <v>10</v>
      </c>
      <c r="H17" s="25" t="s">
        <v>16</v>
      </c>
      <c r="I17" s="30">
        <v>2868</v>
      </c>
      <c r="J17" s="30">
        <v>3325</v>
      </c>
      <c r="L17" s="33"/>
      <c r="N17" s="44"/>
      <c r="O17" s="48"/>
      <c r="P17" s="49"/>
      <c r="Q17" s="32"/>
      <c r="R17" s="32"/>
      <c r="S17" s="32"/>
      <c r="T17" s="44"/>
    </row>
    <row r="18" spans="1:20" s="31" customFormat="1" ht="43.5" customHeight="1" x14ac:dyDescent="0.25">
      <c r="A18" s="23">
        <v>11</v>
      </c>
      <c r="B18" s="24"/>
      <c r="C18" s="25" t="s">
        <v>17</v>
      </c>
      <c r="D18" s="27">
        <v>25924</v>
      </c>
      <c r="E18" s="27">
        <v>35308</v>
      </c>
      <c r="F18" s="28"/>
      <c r="G18" s="23">
        <v>11</v>
      </c>
      <c r="H18" s="25" t="s">
        <v>17</v>
      </c>
      <c r="I18" s="30">
        <v>1121</v>
      </c>
      <c r="J18" s="30">
        <v>1520</v>
      </c>
      <c r="L18" s="33"/>
      <c r="N18" s="44"/>
      <c r="O18" s="48"/>
      <c r="P18" s="49"/>
      <c r="Q18" s="32"/>
      <c r="R18" s="32"/>
      <c r="T18" s="44"/>
    </row>
    <row r="19" spans="1:20" s="31" customFormat="1" ht="43.5" customHeight="1" x14ac:dyDescent="0.25">
      <c r="A19" s="23">
        <v>12</v>
      </c>
      <c r="B19" s="24"/>
      <c r="C19" s="25" t="s">
        <v>18</v>
      </c>
      <c r="D19" s="27">
        <v>40123</v>
      </c>
      <c r="E19" s="27">
        <v>48513</v>
      </c>
      <c r="F19" s="28"/>
      <c r="G19" s="23">
        <v>12</v>
      </c>
      <c r="H19" s="25" t="s">
        <v>18</v>
      </c>
      <c r="I19" s="30">
        <v>1420</v>
      </c>
      <c r="J19" s="30">
        <v>1720</v>
      </c>
      <c r="L19" s="33"/>
      <c r="N19" s="44"/>
      <c r="O19" s="48"/>
      <c r="P19" s="49"/>
      <c r="Q19" s="32"/>
      <c r="R19" s="32"/>
      <c r="T19" s="44"/>
    </row>
    <row r="20" spans="1:20" s="31" customFormat="1" ht="43.5" customHeight="1" x14ac:dyDescent="0.25">
      <c r="A20" s="23">
        <v>13</v>
      </c>
      <c r="B20" s="24"/>
      <c r="C20" s="25" t="s">
        <v>19</v>
      </c>
      <c r="D20" s="27">
        <v>32769</v>
      </c>
      <c r="E20" s="27">
        <v>48290</v>
      </c>
      <c r="F20" s="28"/>
      <c r="G20" s="23">
        <v>13</v>
      </c>
      <c r="H20" s="25" t="s">
        <v>19</v>
      </c>
      <c r="I20" s="30">
        <v>983</v>
      </c>
      <c r="J20" s="30">
        <v>1417</v>
      </c>
      <c r="L20" s="33"/>
      <c r="N20" s="44"/>
      <c r="O20" s="48"/>
      <c r="P20" s="49"/>
      <c r="Q20" s="32"/>
      <c r="R20" s="32"/>
      <c r="T20" s="44"/>
    </row>
    <row r="21" spans="1:20" s="31" customFormat="1" ht="43.5" customHeight="1" x14ac:dyDescent="0.25">
      <c r="A21" s="23">
        <v>14</v>
      </c>
      <c r="B21" s="24"/>
      <c r="C21" s="25" t="s">
        <v>20</v>
      </c>
      <c r="D21" s="27">
        <v>11525</v>
      </c>
      <c r="E21" s="27">
        <v>13808</v>
      </c>
      <c r="F21" s="28"/>
      <c r="G21" s="23">
        <v>14</v>
      </c>
      <c r="H21" s="25" t="s">
        <v>20</v>
      </c>
      <c r="I21" s="30">
        <v>716</v>
      </c>
      <c r="J21" s="30">
        <v>849</v>
      </c>
      <c r="L21" s="33"/>
      <c r="N21" s="44"/>
      <c r="O21" s="48"/>
      <c r="P21" s="49"/>
      <c r="Q21" s="32"/>
      <c r="R21" s="32"/>
      <c r="T21" s="44"/>
    </row>
    <row r="22" spans="1:20" s="31" customFormat="1" ht="35.25" customHeight="1" x14ac:dyDescent="0.25">
      <c r="A22" s="59" t="s">
        <v>21</v>
      </c>
      <c r="B22" s="59"/>
      <c r="C22" s="59"/>
      <c r="D22" s="60">
        <f>SUM(D8:D21)</f>
        <v>353414</v>
      </c>
      <c r="E22" s="60">
        <f>SUM(E8:E21)</f>
        <v>463229</v>
      </c>
      <c r="F22" s="35"/>
      <c r="G22" s="59" t="s">
        <v>21</v>
      </c>
      <c r="H22" s="59"/>
      <c r="I22" s="60">
        <f>SUM(I8:I21)</f>
        <v>16516</v>
      </c>
      <c r="J22" s="60">
        <f>SUM(J8:J21)</f>
        <v>20744</v>
      </c>
      <c r="P22" s="49"/>
    </row>
    <row r="23" spans="1:20" s="31" customFormat="1" ht="35.25" customHeight="1" x14ac:dyDescent="0.25">
      <c r="A23" s="59"/>
      <c r="B23" s="59"/>
      <c r="C23" s="59"/>
      <c r="D23" s="60"/>
      <c r="E23" s="60"/>
      <c r="F23" s="35"/>
      <c r="G23" s="59"/>
      <c r="H23" s="59"/>
      <c r="I23" s="60"/>
      <c r="J23" s="60"/>
      <c r="N23" s="44"/>
      <c r="T23" s="44"/>
    </row>
    <row r="24" spans="1:20" ht="34.5" customHeight="1" x14ac:dyDescent="0.25">
      <c r="G24" s="36"/>
      <c r="H24" s="36"/>
      <c r="I24" s="37"/>
      <c r="J24" s="38"/>
      <c r="N24" s="45"/>
      <c r="T24" s="45"/>
    </row>
    <row r="25" spans="1:20" ht="20.25" x14ac:dyDescent="0.25">
      <c r="F25" s="39"/>
      <c r="G25" s="14"/>
      <c r="H25" s="14"/>
      <c r="I25" s="15"/>
      <c r="J25" s="14"/>
    </row>
    <row r="26" spans="1:20" x14ac:dyDescent="0.25">
      <c r="C26" s="40"/>
    </row>
    <row r="29" spans="1:20" x14ac:dyDescent="0.25">
      <c r="C29" s="40"/>
    </row>
  </sheetData>
  <mergeCells count="8">
    <mergeCell ref="A2:J2"/>
    <mergeCell ref="A3:J3"/>
    <mergeCell ref="A22:C23"/>
    <mergeCell ref="D22:D23"/>
    <mergeCell ref="E22:E23"/>
    <mergeCell ref="G22:H23"/>
    <mergeCell ref="I22:I23"/>
    <mergeCell ref="J22:J23"/>
  </mergeCells>
  <pageMargins left="0" right="0" top="0.31496062992125984" bottom="3.937007874015748E-2" header="0" footer="3.937007874015748E-2"/>
  <pageSetup paperSize="9" scale="5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50" workbookViewId="0">
      <selection activeCell="I1" sqref="I1:I1048576"/>
    </sheetView>
  </sheetViews>
  <sheetFormatPr defaultRowHeight="18.75" x14ac:dyDescent="0.25"/>
  <cols>
    <col min="1" max="1" width="6" style="1" customWidth="1"/>
    <col min="2" max="2" width="1.90625" style="2" customWidth="1"/>
    <col min="3" max="3" width="25.453125" style="2" customWidth="1"/>
    <col min="4" max="4" width="16.54296875" style="2" customWidth="1"/>
    <col min="5" max="5" width="15.453125" style="2" customWidth="1"/>
    <col min="6" max="6" width="3.26953125" style="2" customWidth="1"/>
    <col min="7" max="7" width="6.1796875" style="2" customWidth="1"/>
    <col min="8" max="8" width="24.81640625" style="2" customWidth="1"/>
    <col min="9" max="9" width="16.36328125" style="3" customWidth="1"/>
    <col min="10" max="10" width="14.81640625" style="2" customWidth="1"/>
    <col min="11" max="11" width="8.7265625" style="2"/>
    <col min="12" max="12" width="13.81640625" style="2" customWidth="1"/>
    <col min="13" max="16384" width="8.7265625" style="2"/>
  </cols>
  <sheetData>
    <row r="1" spans="1:12" ht="20.25" customHeight="1" x14ac:dyDescent="0.25"/>
    <row r="2" spans="1:12" s="4" customFormat="1" ht="47.2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4" customFormat="1" ht="47.25" customHeight="1" x14ac:dyDescent="0.25">
      <c r="A3" s="58" t="s">
        <v>280</v>
      </c>
      <c r="B3" s="58"/>
      <c r="C3" s="58"/>
      <c r="D3" s="58"/>
      <c r="E3" s="58"/>
      <c r="F3" s="58"/>
      <c r="G3" s="58"/>
      <c r="H3" s="58"/>
      <c r="I3" s="58"/>
      <c r="J3" s="58"/>
    </row>
    <row r="4" spans="1:12" s="4" customFormat="1" ht="39.75" customHeight="1" x14ac:dyDescent="0.25">
      <c r="A4" s="5"/>
      <c r="B4" s="5"/>
      <c r="C4" s="5"/>
      <c r="D4" s="5"/>
      <c r="E4" s="5"/>
      <c r="F4" s="5"/>
      <c r="G4" s="5"/>
      <c r="H4" s="5"/>
      <c r="I4" s="6"/>
      <c r="J4" s="5"/>
    </row>
    <row r="5" spans="1:12" s="4" customFormat="1" ht="41.25" customHeight="1" x14ac:dyDescent="0.5">
      <c r="A5" s="7" t="s">
        <v>281</v>
      </c>
      <c r="B5" s="8"/>
      <c r="C5" s="9"/>
      <c r="D5" s="10"/>
      <c r="E5" s="10"/>
      <c r="F5" s="9"/>
      <c r="G5" s="11" t="s">
        <v>270</v>
      </c>
      <c r="H5" s="9"/>
      <c r="I5" s="12"/>
    </row>
    <row r="6" spans="1:12" s="14" customFormat="1" ht="24.75" customHeight="1" x14ac:dyDescent="0.25">
      <c r="A6" s="13"/>
      <c r="D6" s="13"/>
      <c r="E6" s="13"/>
      <c r="I6" s="15"/>
    </row>
    <row r="7" spans="1:12" s="22" customFormat="1" ht="71.25" customHeight="1" x14ac:dyDescent="0.25">
      <c r="A7" s="42" t="s">
        <v>1</v>
      </c>
      <c r="B7" s="17"/>
      <c r="C7" s="18" t="s">
        <v>2</v>
      </c>
      <c r="D7" s="20" t="s">
        <v>4</v>
      </c>
      <c r="E7" s="20" t="s">
        <v>5</v>
      </c>
      <c r="F7" s="21"/>
      <c r="G7" s="42" t="s">
        <v>1</v>
      </c>
      <c r="H7" s="18" t="s">
        <v>2</v>
      </c>
      <c r="I7" s="20" t="s">
        <v>4</v>
      </c>
      <c r="J7" s="20" t="s">
        <v>5</v>
      </c>
    </row>
    <row r="8" spans="1:12" s="31" customFormat="1" ht="43.5" customHeight="1" x14ac:dyDescent="0.25">
      <c r="A8" s="23">
        <v>1</v>
      </c>
      <c r="B8" s="24"/>
      <c r="C8" s="25" t="s">
        <v>134</v>
      </c>
      <c r="D8" s="27">
        <v>1392</v>
      </c>
      <c r="E8" s="27">
        <v>1702</v>
      </c>
      <c r="F8" s="28"/>
      <c r="G8" s="23">
        <v>1</v>
      </c>
      <c r="H8" s="25" t="s">
        <v>134</v>
      </c>
      <c r="I8" s="30">
        <v>82</v>
      </c>
      <c r="J8" s="30">
        <v>90</v>
      </c>
      <c r="L8" s="32"/>
    </row>
    <row r="9" spans="1:12" s="31" customFormat="1" ht="43.5" customHeight="1" x14ac:dyDescent="0.25">
      <c r="A9" s="23">
        <v>2</v>
      </c>
      <c r="B9" s="24"/>
      <c r="C9" s="25" t="s">
        <v>135</v>
      </c>
      <c r="D9" s="27">
        <v>1976</v>
      </c>
      <c r="E9" s="27">
        <v>2538</v>
      </c>
      <c r="F9" s="28"/>
      <c r="G9" s="23">
        <v>2</v>
      </c>
      <c r="H9" s="25" t="s">
        <v>135</v>
      </c>
      <c r="I9" s="30">
        <v>75</v>
      </c>
      <c r="J9" s="30">
        <v>92</v>
      </c>
      <c r="L9" s="33"/>
    </row>
    <row r="10" spans="1:12" s="31" customFormat="1" ht="43.5" customHeight="1" x14ac:dyDescent="0.25">
      <c r="A10" s="23">
        <v>3</v>
      </c>
      <c r="B10" s="24"/>
      <c r="C10" s="25" t="s">
        <v>136</v>
      </c>
      <c r="D10" s="27">
        <v>904</v>
      </c>
      <c r="E10" s="27">
        <v>1217</v>
      </c>
      <c r="F10" s="28"/>
      <c r="G10" s="23">
        <v>3</v>
      </c>
      <c r="H10" s="25" t="s">
        <v>136</v>
      </c>
      <c r="I10" s="30">
        <v>19</v>
      </c>
      <c r="J10" s="30">
        <v>42</v>
      </c>
      <c r="L10" s="33"/>
    </row>
    <row r="11" spans="1:12" s="31" customFormat="1" ht="43.5" customHeight="1" x14ac:dyDescent="0.25">
      <c r="A11" s="23">
        <v>4</v>
      </c>
      <c r="B11" s="24"/>
      <c r="C11" s="25" t="s">
        <v>137</v>
      </c>
      <c r="D11" s="27">
        <v>1140</v>
      </c>
      <c r="E11" s="27">
        <v>1375</v>
      </c>
      <c r="F11" s="28"/>
      <c r="G11" s="23">
        <v>4</v>
      </c>
      <c r="H11" s="25" t="s">
        <v>137</v>
      </c>
      <c r="I11" s="30">
        <v>53</v>
      </c>
      <c r="J11" s="30">
        <v>59</v>
      </c>
      <c r="L11" s="33"/>
    </row>
    <row r="12" spans="1:12" s="31" customFormat="1" ht="43.5" customHeight="1" x14ac:dyDescent="0.25">
      <c r="A12" s="23">
        <v>5</v>
      </c>
      <c r="B12" s="24"/>
      <c r="C12" s="25" t="s">
        <v>138</v>
      </c>
      <c r="D12" s="27">
        <v>611</v>
      </c>
      <c r="E12" s="27">
        <v>711</v>
      </c>
      <c r="F12" s="28"/>
      <c r="G12" s="23">
        <v>5</v>
      </c>
      <c r="H12" s="25" t="s">
        <v>138</v>
      </c>
      <c r="I12" s="30">
        <v>28</v>
      </c>
      <c r="J12" s="30">
        <v>30</v>
      </c>
      <c r="L12" s="33"/>
    </row>
    <row r="13" spans="1:12" s="31" customFormat="1" ht="43.5" customHeight="1" x14ac:dyDescent="0.25">
      <c r="A13" s="23">
        <v>6</v>
      </c>
      <c r="B13" s="24"/>
      <c r="C13" s="25" t="s">
        <v>139</v>
      </c>
      <c r="D13" s="27">
        <v>508</v>
      </c>
      <c r="E13" s="27">
        <v>647</v>
      </c>
      <c r="F13" s="28"/>
      <c r="G13" s="23">
        <v>6</v>
      </c>
      <c r="H13" s="25" t="s">
        <v>139</v>
      </c>
      <c r="I13" s="30">
        <v>23</v>
      </c>
      <c r="J13" s="30">
        <v>27</v>
      </c>
      <c r="L13" s="33"/>
    </row>
    <row r="14" spans="1:12" s="31" customFormat="1" ht="43.5" customHeight="1" x14ac:dyDescent="0.25">
      <c r="A14" s="23">
        <v>7</v>
      </c>
      <c r="B14" s="24"/>
      <c r="C14" s="25" t="s">
        <v>140</v>
      </c>
      <c r="D14" s="27">
        <v>1225</v>
      </c>
      <c r="E14" s="27">
        <v>1478</v>
      </c>
      <c r="F14" s="28"/>
      <c r="G14" s="23">
        <v>7</v>
      </c>
      <c r="H14" s="25" t="s">
        <v>140</v>
      </c>
      <c r="I14" s="30">
        <v>47</v>
      </c>
      <c r="J14" s="30">
        <v>59</v>
      </c>
      <c r="L14" s="33"/>
    </row>
    <row r="15" spans="1:12" s="31" customFormat="1" ht="43.5" customHeight="1" x14ac:dyDescent="0.25">
      <c r="A15" s="23">
        <v>8</v>
      </c>
      <c r="B15" s="24"/>
      <c r="C15" s="25" t="s">
        <v>141</v>
      </c>
      <c r="D15" s="27">
        <v>860</v>
      </c>
      <c r="E15" s="27">
        <v>988</v>
      </c>
      <c r="F15" s="28"/>
      <c r="G15" s="23">
        <v>8</v>
      </c>
      <c r="H15" s="25" t="s">
        <v>141</v>
      </c>
      <c r="I15" s="30">
        <v>26</v>
      </c>
      <c r="J15" s="30">
        <v>32</v>
      </c>
      <c r="L15" s="33"/>
    </row>
    <row r="16" spans="1:12" s="31" customFormat="1" ht="43.5" customHeight="1" x14ac:dyDescent="0.25">
      <c r="A16" s="23">
        <v>9</v>
      </c>
      <c r="B16" s="24"/>
      <c r="C16" s="25" t="s">
        <v>142</v>
      </c>
      <c r="D16" s="27">
        <v>1531</v>
      </c>
      <c r="E16" s="27">
        <v>1887</v>
      </c>
      <c r="F16" s="28"/>
      <c r="G16" s="23">
        <v>9</v>
      </c>
      <c r="H16" s="25" t="s">
        <v>142</v>
      </c>
      <c r="I16" s="30">
        <v>84</v>
      </c>
      <c r="J16" s="30">
        <v>96</v>
      </c>
      <c r="L16" s="33"/>
    </row>
    <row r="17" spans="1:12" s="31" customFormat="1" ht="43.5" customHeight="1" x14ac:dyDescent="0.25">
      <c r="A17" s="23">
        <v>10</v>
      </c>
      <c r="B17" s="24"/>
      <c r="C17" s="25" t="s">
        <v>143</v>
      </c>
      <c r="D17" s="27">
        <v>1469</v>
      </c>
      <c r="E17" s="27">
        <v>1941</v>
      </c>
      <c r="F17" s="28"/>
      <c r="G17" s="23">
        <v>10</v>
      </c>
      <c r="H17" s="25" t="s">
        <v>143</v>
      </c>
      <c r="I17" s="30">
        <v>43</v>
      </c>
      <c r="J17" s="30">
        <v>60</v>
      </c>
      <c r="L17" s="33"/>
    </row>
    <row r="18" spans="1:12" s="31" customFormat="1" ht="43.5" customHeight="1" x14ac:dyDescent="0.25">
      <c r="A18" s="23">
        <v>11</v>
      </c>
      <c r="B18" s="24"/>
      <c r="C18" s="25" t="s">
        <v>144</v>
      </c>
      <c r="D18" s="27">
        <v>2210</v>
      </c>
      <c r="E18" s="27">
        <v>2628</v>
      </c>
      <c r="F18" s="28"/>
      <c r="G18" s="23">
        <v>11</v>
      </c>
      <c r="H18" s="25" t="s">
        <v>144</v>
      </c>
      <c r="I18" s="30">
        <v>62</v>
      </c>
      <c r="J18" s="30">
        <v>77</v>
      </c>
      <c r="L18" s="33"/>
    </row>
    <row r="19" spans="1:12" s="31" customFormat="1" ht="43.5" customHeight="1" x14ac:dyDescent="0.25">
      <c r="A19" s="23">
        <v>12</v>
      </c>
      <c r="B19" s="24"/>
      <c r="C19" s="25" t="s">
        <v>145</v>
      </c>
      <c r="D19" s="27">
        <v>354</v>
      </c>
      <c r="E19" s="27">
        <v>413</v>
      </c>
      <c r="F19" s="28"/>
      <c r="G19" s="23">
        <v>12</v>
      </c>
      <c r="H19" s="25" t="s">
        <v>145</v>
      </c>
      <c r="I19" s="30">
        <v>9</v>
      </c>
      <c r="J19" s="30">
        <v>12</v>
      </c>
      <c r="L19" s="33"/>
    </row>
    <row r="20" spans="1:12" s="31" customFormat="1" ht="43.5" customHeight="1" x14ac:dyDescent="0.25">
      <c r="A20" s="23">
        <v>13</v>
      </c>
      <c r="B20" s="24"/>
      <c r="C20" s="25" t="s">
        <v>146</v>
      </c>
      <c r="D20" s="27">
        <v>2320</v>
      </c>
      <c r="E20" s="27">
        <v>2867</v>
      </c>
      <c r="F20" s="28"/>
      <c r="G20" s="23">
        <v>13</v>
      </c>
      <c r="H20" s="25" t="s">
        <v>146</v>
      </c>
      <c r="I20" s="30">
        <v>62</v>
      </c>
      <c r="J20" s="30">
        <v>75</v>
      </c>
      <c r="L20" s="33"/>
    </row>
    <row r="21" spans="1:12" s="31" customFormat="1" ht="35.25" customHeight="1" x14ac:dyDescent="0.25">
      <c r="A21" s="59" t="s">
        <v>21</v>
      </c>
      <c r="B21" s="59"/>
      <c r="C21" s="59"/>
      <c r="D21" s="60">
        <f>SUM(D8:D20)</f>
        <v>16500</v>
      </c>
      <c r="E21" s="60">
        <f>SUM(E8:E20)</f>
        <v>20392</v>
      </c>
      <c r="F21" s="35"/>
      <c r="G21" s="59" t="s">
        <v>21</v>
      </c>
      <c r="H21" s="59"/>
      <c r="I21" s="60">
        <f>SUM(I8:I20)</f>
        <v>613</v>
      </c>
      <c r="J21" s="60">
        <f>SUM(J8:J20)</f>
        <v>751</v>
      </c>
    </row>
    <row r="22" spans="1:12" s="31" customFormat="1" ht="35.25" customHeight="1" x14ac:dyDescent="0.25">
      <c r="A22" s="59"/>
      <c r="B22" s="59"/>
      <c r="C22" s="59"/>
      <c r="D22" s="60"/>
      <c r="E22" s="60"/>
      <c r="F22" s="35"/>
      <c r="G22" s="59"/>
      <c r="H22" s="59"/>
      <c r="I22" s="60"/>
      <c r="J22" s="60"/>
    </row>
    <row r="23" spans="1:12" ht="34.5" customHeight="1" x14ac:dyDescent="0.25">
      <c r="G23" s="36"/>
      <c r="H23" s="36"/>
      <c r="I23" s="37"/>
      <c r="J23" s="38"/>
    </row>
    <row r="24" spans="1:12" ht="20.25" x14ac:dyDescent="0.25">
      <c r="F24" s="39"/>
      <c r="G24" s="14"/>
      <c r="H24" s="14"/>
      <c r="I24" s="15"/>
      <c r="J24" s="14"/>
    </row>
    <row r="25" spans="1:12" x14ac:dyDescent="0.25">
      <c r="C25" s="40"/>
    </row>
    <row r="28" spans="1:12" x14ac:dyDescent="0.25">
      <c r="C28" s="40"/>
    </row>
  </sheetData>
  <mergeCells count="8">
    <mergeCell ref="A2:J2"/>
    <mergeCell ref="A3:J3"/>
    <mergeCell ref="A21:C22"/>
    <mergeCell ref="D21:D22"/>
    <mergeCell ref="E21:E22"/>
    <mergeCell ref="G21:H22"/>
    <mergeCell ref="I21:I22"/>
    <mergeCell ref="J21:J22"/>
  </mergeCells>
  <pageMargins left="0" right="0" top="0.31496062992125984" bottom="3.937007874015748E-2" header="0" footer="3.937007874015748E-2"/>
  <pageSetup paperSize="9" scale="5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opLeftCell="A4" zoomScale="40" zoomScaleNormal="40" workbookViewId="0">
      <selection activeCell="I4" sqref="I1:I1048576"/>
    </sheetView>
  </sheetViews>
  <sheetFormatPr defaultRowHeight="18.75" x14ac:dyDescent="0.25"/>
  <cols>
    <col min="1" max="1" width="6" style="1" customWidth="1"/>
    <col min="2" max="2" width="1.90625" style="2" customWidth="1"/>
    <col min="3" max="3" width="25.453125" style="2" customWidth="1"/>
    <col min="4" max="4" width="16.54296875" style="2" customWidth="1"/>
    <col min="5" max="5" width="15.453125" style="2" customWidth="1"/>
    <col min="6" max="6" width="3.26953125" style="2" customWidth="1"/>
    <col min="7" max="7" width="6.1796875" style="2" customWidth="1"/>
    <col min="8" max="8" width="24.81640625" style="2" customWidth="1"/>
    <col min="9" max="9" width="16.36328125" style="3" customWidth="1"/>
    <col min="10" max="10" width="14.81640625" style="2" customWidth="1"/>
    <col min="11" max="11" width="8.7265625" style="2"/>
    <col min="12" max="12" width="26.26953125" style="2" customWidth="1"/>
    <col min="13" max="13" width="9.36328125" style="50" bestFit="1" customWidth="1"/>
    <col min="14" max="14" width="14.6328125" style="50" bestFit="1" customWidth="1"/>
    <col min="15" max="15" width="10.6328125" style="50" bestFit="1" customWidth="1"/>
    <col min="16" max="16" width="15.90625" style="50" bestFit="1" customWidth="1"/>
    <col min="17" max="17" width="10.6328125" style="50" bestFit="1" customWidth="1"/>
    <col min="18" max="16384" width="8.7265625" style="2"/>
  </cols>
  <sheetData>
    <row r="1" spans="1:17" ht="20.25" customHeight="1" x14ac:dyDescent="0.25"/>
    <row r="2" spans="1:17" s="4" customFormat="1" ht="47.2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M2" s="50"/>
      <c r="N2" s="50"/>
      <c r="O2" s="50"/>
      <c r="P2" s="50"/>
      <c r="Q2" s="50"/>
    </row>
    <row r="3" spans="1:17" s="4" customFormat="1" ht="47.25" customHeight="1" x14ac:dyDescent="0.25">
      <c r="A3" s="58" t="s">
        <v>280</v>
      </c>
      <c r="B3" s="58"/>
      <c r="C3" s="58"/>
      <c r="D3" s="58"/>
      <c r="E3" s="58"/>
      <c r="F3" s="58"/>
      <c r="G3" s="58"/>
      <c r="H3" s="58"/>
      <c r="I3" s="58"/>
      <c r="J3" s="58"/>
      <c r="M3" s="50"/>
      <c r="N3" s="50"/>
      <c r="O3" s="50"/>
      <c r="P3" s="50"/>
      <c r="Q3" s="50"/>
    </row>
    <row r="4" spans="1:17" s="4" customFormat="1" ht="39.75" customHeight="1" x14ac:dyDescent="0.25">
      <c r="A4" s="5"/>
      <c r="B4" s="5"/>
      <c r="C4" s="5"/>
      <c r="D4" s="5"/>
      <c r="E4" s="5"/>
      <c r="F4" s="5"/>
      <c r="G4" s="5"/>
      <c r="H4" s="5"/>
      <c r="I4" s="6"/>
      <c r="J4" s="5"/>
      <c r="M4" s="50"/>
      <c r="N4" s="50"/>
      <c r="O4" s="50"/>
      <c r="P4" s="50"/>
      <c r="Q4" s="50"/>
    </row>
    <row r="5" spans="1:17" s="4" customFormat="1" ht="41.25" customHeight="1" x14ac:dyDescent="0.5">
      <c r="A5" s="7" t="s">
        <v>281</v>
      </c>
      <c r="B5" s="8"/>
      <c r="C5" s="9"/>
      <c r="D5" s="10"/>
      <c r="E5" s="10"/>
      <c r="F5" s="9"/>
      <c r="G5" s="11" t="s">
        <v>271</v>
      </c>
      <c r="H5" s="9"/>
      <c r="I5" s="12"/>
      <c r="M5" s="50"/>
      <c r="N5" s="50"/>
      <c r="O5" s="50"/>
      <c r="P5" s="50"/>
      <c r="Q5" s="50"/>
    </row>
    <row r="6" spans="1:17" s="14" customFormat="1" ht="24.75" customHeight="1" x14ac:dyDescent="0.25">
      <c r="A6" s="13"/>
      <c r="D6" s="13"/>
      <c r="E6" s="13"/>
      <c r="I6" s="15"/>
      <c r="M6" s="50"/>
      <c r="N6" s="50"/>
      <c r="O6" s="50"/>
      <c r="P6" s="50"/>
      <c r="Q6" s="50"/>
    </row>
    <row r="7" spans="1:17" s="22" customFormat="1" ht="71.25" customHeight="1" x14ac:dyDescent="0.25">
      <c r="A7" s="43" t="s">
        <v>1</v>
      </c>
      <c r="B7" s="17"/>
      <c r="C7" s="18" t="s">
        <v>2</v>
      </c>
      <c r="D7" s="20" t="s">
        <v>4</v>
      </c>
      <c r="E7" s="20" t="s">
        <v>5</v>
      </c>
      <c r="F7" s="21"/>
      <c r="G7" s="43" t="s">
        <v>1</v>
      </c>
      <c r="H7" s="18" t="s">
        <v>2</v>
      </c>
      <c r="I7" s="20" t="s">
        <v>4</v>
      </c>
      <c r="J7" s="20" t="s">
        <v>5</v>
      </c>
      <c r="M7" s="51"/>
      <c r="N7" s="51"/>
      <c r="O7" s="51"/>
      <c r="P7" s="51"/>
      <c r="Q7" s="51"/>
    </row>
    <row r="8" spans="1:17" s="31" customFormat="1" ht="43.5" customHeight="1" x14ac:dyDescent="0.25">
      <c r="A8" s="41" t="s">
        <v>36</v>
      </c>
      <c r="B8" s="24"/>
      <c r="C8" s="25" t="s">
        <v>213</v>
      </c>
      <c r="D8" s="46">
        <v>576</v>
      </c>
      <c r="E8" s="27">
        <v>643</v>
      </c>
      <c r="F8" s="28"/>
      <c r="G8" s="41" t="s">
        <v>36</v>
      </c>
      <c r="H8" s="25" t="s">
        <v>213</v>
      </c>
      <c r="I8" s="30">
        <v>13</v>
      </c>
      <c r="J8" s="30">
        <v>16</v>
      </c>
      <c r="M8" s="52"/>
      <c r="N8" s="50"/>
      <c r="O8" s="50"/>
      <c r="P8" s="50"/>
      <c r="Q8" s="50"/>
    </row>
    <row r="9" spans="1:17" s="31" customFormat="1" ht="43.5" customHeight="1" x14ac:dyDescent="0.25">
      <c r="A9" s="41" t="s">
        <v>38</v>
      </c>
      <c r="B9" s="24"/>
      <c r="C9" s="25" t="s">
        <v>214</v>
      </c>
      <c r="D9" s="46">
        <v>1473</v>
      </c>
      <c r="E9" s="27">
        <v>1846</v>
      </c>
      <c r="F9" s="28"/>
      <c r="G9" s="41" t="s">
        <v>38</v>
      </c>
      <c r="H9" s="25" t="s">
        <v>214</v>
      </c>
      <c r="I9" s="30">
        <v>57</v>
      </c>
      <c r="J9" s="30">
        <v>64</v>
      </c>
      <c r="M9" s="52"/>
      <c r="N9" s="50"/>
      <c r="O9" s="50"/>
      <c r="P9" s="50"/>
      <c r="Q9" s="50"/>
    </row>
    <row r="10" spans="1:17" s="31" customFormat="1" ht="43.5" customHeight="1" x14ac:dyDescent="0.25">
      <c r="A10" s="41" t="s">
        <v>40</v>
      </c>
      <c r="B10" s="24"/>
      <c r="C10" s="25" t="s">
        <v>215</v>
      </c>
      <c r="D10" s="46">
        <v>1268</v>
      </c>
      <c r="E10" s="27">
        <v>1779</v>
      </c>
      <c r="F10" s="28"/>
      <c r="G10" s="41" t="s">
        <v>40</v>
      </c>
      <c r="H10" s="25" t="s">
        <v>215</v>
      </c>
      <c r="I10" s="30">
        <v>24</v>
      </c>
      <c r="J10" s="30">
        <v>37</v>
      </c>
      <c r="M10" s="52"/>
      <c r="N10" s="50"/>
      <c r="O10" s="50"/>
      <c r="P10" s="50"/>
      <c r="Q10" s="50"/>
    </row>
    <row r="11" spans="1:17" s="31" customFormat="1" ht="43.5" customHeight="1" x14ac:dyDescent="0.25">
      <c r="A11" s="41" t="s">
        <v>42</v>
      </c>
      <c r="B11" s="24"/>
      <c r="C11" s="25" t="s">
        <v>257</v>
      </c>
      <c r="D11" s="46">
        <v>365</v>
      </c>
      <c r="E11" s="27">
        <v>445</v>
      </c>
      <c r="F11" s="28"/>
      <c r="G11" s="41" t="s">
        <v>42</v>
      </c>
      <c r="H11" s="25" t="s">
        <v>257</v>
      </c>
      <c r="I11" s="30">
        <v>164</v>
      </c>
      <c r="J11" s="30">
        <v>194</v>
      </c>
      <c r="M11" s="52"/>
      <c r="N11" s="50"/>
      <c r="O11" s="50"/>
      <c r="P11" s="50"/>
      <c r="Q11" s="50"/>
    </row>
    <row r="12" spans="1:17" s="31" customFormat="1" ht="43.5" customHeight="1" x14ac:dyDescent="0.25">
      <c r="A12" s="41" t="s">
        <v>44</v>
      </c>
      <c r="B12" s="24"/>
      <c r="C12" s="25" t="s">
        <v>216</v>
      </c>
      <c r="D12" s="46">
        <v>1513</v>
      </c>
      <c r="E12" s="27">
        <v>1779</v>
      </c>
      <c r="F12" s="28"/>
      <c r="G12" s="41" t="s">
        <v>44</v>
      </c>
      <c r="H12" s="25" t="s">
        <v>216</v>
      </c>
      <c r="I12" s="30">
        <v>173</v>
      </c>
      <c r="J12" s="30">
        <v>190</v>
      </c>
      <c r="M12" s="52"/>
      <c r="N12" s="50"/>
      <c r="O12" s="50"/>
      <c r="P12" s="50"/>
      <c r="Q12" s="50"/>
    </row>
    <row r="13" spans="1:17" s="31" customFormat="1" ht="43.5" customHeight="1" x14ac:dyDescent="0.25">
      <c r="A13" s="41" t="s">
        <v>46</v>
      </c>
      <c r="B13" s="24"/>
      <c r="C13" s="25" t="s">
        <v>217</v>
      </c>
      <c r="D13" s="46">
        <v>539</v>
      </c>
      <c r="E13" s="27">
        <v>642</v>
      </c>
      <c r="F13" s="28"/>
      <c r="G13" s="41" t="s">
        <v>46</v>
      </c>
      <c r="H13" s="25" t="s">
        <v>217</v>
      </c>
      <c r="I13" s="30">
        <v>132</v>
      </c>
      <c r="J13" s="30">
        <v>141</v>
      </c>
      <c r="M13" s="52"/>
      <c r="N13" s="50"/>
      <c r="O13" s="50"/>
      <c r="P13" s="50"/>
      <c r="Q13" s="50"/>
    </row>
    <row r="14" spans="1:17" s="31" customFormat="1" ht="43.5" customHeight="1" x14ac:dyDescent="0.25">
      <c r="A14" s="41" t="s">
        <v>48</v>
      </c>
      <c r="B14" s="24"/>
      <c r="C14" s="25" t="s">
        <v>218</v>
      </c>
      <c r="D14" s="46">
        <v>1367</v>
      </c>
      <c r="E14" s="27">
        <v>1694</v>
      </c>
      <c r="F14" s="28"/>
      <c r="G14" s="41" t="s">
        <v>48</v>
      </c>
      <c r="H14" s="25" t="s">
        <v>218</v>
      </c>
      <c r="I14" s="30">
        <v>135</v>
      </c>
      <c r="J14" s="30">
        <v>165</v>
      </c>
      <c r="M14" s="52"/>
      <c r="N14" s="50"/>
      <c r="O14" s="50"/>
      <c r="P14" s="50"/>
      <c r="Q14" s="50"/>
    </row>
    <row r="15" spans="1:17" s="31" customFormat="1" ht="43.5" customHeight="1" x14ac:dyDescent="0.25">
      <c r="A15" s="41" t="s">
        <v>50</v>
      </c>
      <c r="B15" s="24"/>
      <c r="C15" s="25" t="s">
        <v>219</v>
      </c>
      <c r="D15" s="46">
        <v>1987</v>
      </c>
      <c r="E15" s="27">
        <v>2450</v>
      </c>
      <c r="F15" s="28"/>
      <c r="G15" s="41" t="s">
        <v>50</v>
      </c>
      <c r="H15" s="25" t="s">
        <v>219</v>
      </c>
      <c r="I15" s="30">
        <v>129</v>
      </c>
      <c r="J15" s="30">
        <v>141</v>
      </c>
      <c r="M15" s="52"/>
      <c r="N15" s="50"/>
      <c r="O15" s="50"/>
      <c r="P15" s="50"/>
      <c r="Q15" s="50"/>
    </row>
    <row r="16" spans="1:17" s="31" customFormat="1" ht="43.5" customHeight="1" x14ac:dyDescent="0.25">
      <c r="A16" s="41" t="s">
        <v>52</v>
      </c>
      <c r="B16" s="24"/>
      <c r="C16" s="25" t="s">
        <v>220</v>
      </c>
      <c r="D16" s="46">
        <v>2250</v>
      </c>
      <c r="E16" s="27">
        <v>2621</v>
      </c>
      <c r="F16" s="28"/>
      <c r="G16" s="41" t="s">
        <v>52</v>
      </c>
      <c r="H16" s="25" t="s">
        <v>220</v>
      </c>
      <c r="I16" s="30">
        <v>94</v>
      </c>
      <c r="J16" s="30">
        <v>107</v>
      </c>
      <c r="M16" s="52"/>
      <c r="N16" s="50"/>
      <c r="O16" s="50"/>
      <c r="P16" s="50"/>
      <c r="Q16" s="50"/>
    </row>
    <row r="17" spans="1:17" s="31" customFormat="1" ht="43.5" customHeight="1" x14ac:dyDescent="0.25">
      <c r="A17" s="41" t="s">
        <v>54</v>
      </c>
      <c r="B17" s="24"/>
      <c r="C17" s="25" t="s">
        <v>221</v>
      </c>
      <c r="D17" s="46">
        <v>1849</v>
      </c>
      <c r="E17" s="27">
        <v>2435</v>
      </c>
      <c r="F17" s="28"/>
      <c r="G17" s="41" t="s">
        <v>54</v>
      </c>
      <c r="H17" s="25" t="s">
        <v>221</v>
      </c>
      <c r="I17" s="30">
        <v>86</v>
      </c>
      <c r="J17" s="30">
        <v>116</v>
      </c>
      <c r="M17" s="52"/>
      <c r="N17" s="50"/>
      <c r="O17" s="50"/>
      <c r="P17" s="50"/>
      <c r="Q17" s="50"/>
    </row>
    <row r="18" spans="1:17" s="31" customFormat="1" ht="43.5" customHeight="1" x14ac:dyDescent="0.25">
      <c r="A18" s="41" t="s">
        <v>56</v>
      </c>
      <c r="B18" s="24"/>
      <c r="C18" s="25" t="s">
        <v>222</v>
      </c>
      <c r="D18" s="46">
        <v>2760</v>
      </c>
      <c r="E18" s="27">
        <v>3557</v>
      </c>
      <c r="F18" s="28"/>
      <c r="G18" s="41" t="s">
        <v>56</v>
      </c>
      <c r="H18" s="25" t="s">
        <v>222</v>
      </c>
      <c r="I18" s="30">
        <v>201</v>
      </c>
      <c r="J18" s="30">
        <v>253</v>
      </c>
      <c r="M18" s="52"/>
      <c r="N18" s="50"/>
      <c r="O18" s="50"/>
      <c r="P18" s="50"/>
      <c r="Q18" s="50"/>
    </row>
    <row r="19" spans="1:17" s="31" customFormat="1" ht="43.5" customHeight="1" x14ac:dyDescent="0.25">
      <c r="A19" s="41" t="s">
        <v>58</v>
      </c>
      <c r="B19" s="24"/>
      <c r="C19" s="25" t="s">
        <v>223</v>
      </c>
      <c r="D19" s="46">
        <v>676</v>
      </c>
      <c r="E19" s="27">
        <v>908</v>
      </c>
      <c r="F19" s="28"/>
      <c r="G19" s="41" t="s">
        <v>58</v>
      </c>
      <c r="H19" s="25" t="s">
        <v>223</v>
      </c>
      <c r="I19" s="30">
        <v>91</v>
      </c>
      <c r="J19" s="30">
        <v>101</v>
      </c>
      <c r="M19" s="52"/>
      <c r="N19" s="50"/>
      <c r="O19" s="50"/>
      <c r="P19" s="50"/>
      <c r="Q19" s="50"/>
    </row>
    <row r="20" spans="1:17" s="31" customFormat="1" ht="43.5" customHeight="1" x14ac:dyDescent="0.25">
      <c r="A20" s="41" t="s">
        <v>60</v>
      </c>
      <c r="B20" s="24"/>
      <c r="C20" s="25" t="s">
        <v>224</v>
      </c>
      <c r="D20" s="46">
        <v>720</v>
      </c>
      <c r="E20" s="27">
        <v>782</v>
      </c>
      <c r="F20" s="28"/>
      <c r="G20" s="41" t="s">
        <v>60</v>
      </c>
      <c r="H20" s="25" t="s">
        <v>224</v>
      </c>
      <c r="I20" s="30">
        <v>22</v>
      </c>
      <c r="J20" s="30">
        <v>25</v>
      </c>
      <c r="M20" s="52"/>
      <c r="N20" s="50"/>
      <c r="O20" s="50"/>
      <c r="P20" s="50"/>
      <c r="Q20" s="50"/>
    </row>
    <row r="21" spans="1:17" s="31" customFormat="1" ht="43.5" customHeight="1" x14ac:dyDescent="0.25">
      <c r="A21" s="41" t="s">
        <v>62</v>
      </c>
      <c r="B21" s="24"/>
      <c r="C21" s="25" t="s">
        <v>225</v>
      </c>
      <c r="D21" s="46">
        <v>1154.96</v>
      </c>
      <c r="E21" s="27">
        <v>1350.24</v>
      </c>
      <c r="F21" s="28"/>
      <c r="G21" s="41" t="s">
        <v>62</v>
      </c>
      <c r="H21" s="25" t="s">
        <v>225</v>
      </c>
      <c r="I21" s="30">
        <v>273</v>
      </c>
      <c r="J21" s="30">
        <v>308</v>
      </c>
      <c r="M21" s="52"/>
      <c r="N21" s="50"/>
      <c r="O21" s="50"/>
      <c r="P21" s="50"/>
      <c r="Q21" s="50"/>
    </row>
    <row r="22" spans="1:17" s="31" customFormat="1" ht="43.5" customHeight="1" x14ac:dyDescent="0.25">
      <c r="A22" s="41" t="s">
        <v>64</v>
      </c>
      <c r="B22" s="24"/>
      <c r="C22" s="25" t="s">
        <v>226</v>
      </c>
      <c r="D22" s="46">
        <v>515.21399999999994</v>
      </c>
      <c r="E22" s="27">
        <v>587.06599999999992</v>
      </c>
      <c r="F22" s="28"/>
      <c r="G22" s="41" t="s">
        <v>64</v>
      </c>
      <c r="H22" s="25" t="s">
        <v>226</v>
      </c>
      <c r="I22" s="30">
        <v>60</v>
      </c>
      <c r="J22" s="30">
        <v>74</v>
      </c>
      <c r="M22" s="52"/>
      <c r="N22" s="50"/>
      <c r="O22" s="50"/>
      <c r="P22" s="50"/>
      <c r="Q22" s="50"/>
    </row>
    <row r="23" spans="1:17" s="31" customFormat="1" ht="43.5" customHeight="1" x14ac:dyDescent="0.25">
      <c r="A23" s="41" t="s">
        <v>66</v>
      </c>
      <c r="B23" s="24"/>
      <c r="C23" s="25" t="s">
        <v>227</v>
      </c>
      <c r="D23" s="46">
        <v>838.82600000000002</v>
      </c>
      <c r="E23" s="27">
        <v>974.69399999999996</v>
      </c>
      <c r="F23" s="28"/>
      <c r="G23" s="41" t="s">
        <v>66</v>
      </c>
      <c r="H23" s="25" t="s">
        <v>227</v>
      </c>
      <c r="I23" s="30">
        <v>97</v>
      </c>
      <c r="J23" s="30">
        <v>104</v>
      </c>
      <c r="M23" s="52"/>
      <c r="N23" s="50"/>
      <c r="O23" s="50"/>
      <c r="P23" s="50"/>
      <c r="Q23" s="50"/>
    </row>
    <row r="24" spans="1:17" s="31" customFormat="1" ht="43.5" customHeight="1" x14ac:dyDescent="0.25">
      <c r="A24" s="41" t="s">
        <v>68</v>
      </c>
      <c r="B24" s="24"/>
      <c r="C24" s="25" t="s">
        <v>228</v>
      </c>
      <c r="D24" s="46">
        <v>1221</v>
      </c>
      <c r="E24" s="27">
        <v>1715</v>
      </c>
      <c r="F24" s="28"/>
      <c r="G24" s="41" t="s">
        <v>68</v>
      </c>
      <c r="H24" s="25" t="s">
        <v>228</v>
      </c>
      <c r="I24" s="30">
        <v>90</v>
      </c>
      <c r="J24" s="30">
        <v>107</v>
      </c>
      <c r="M24" s="52"/>
      <c r="N24" s="50"/>
      <c r="O24" s="50"/>
      <c r="P24" s="50"/>
      <c r="Q24" s="50"/>
    </row>
    <row r="25" spans="1:17" s="31" customFormat="1" ht="43.5" customHeight="1" x14ac:dyDescent="0.25">
      <c r="A25" s="41" t="s">
        <v>70</v>
      </c>
      <c r="B25" s="24"/>
      <c r="C25" s="25" t="s">
        <v>229</v>
      </c>
      <c r="D25" s="46">
        <v>1149</v>
      </c>
      <c r="E25" s="27">
        <v>1433</v>
      </c>
      <c r="F25" s="28"/>
      <c r="G25" s="41" t="s">
        <v>70</v>
      </c>
      <c r="H25" s="25" t="s">
        <v>229</v>
      </c>
      <c r="I25" s="30">
        <v>33</v>
      </c>
      <c r="J25" s="30">
        <v>37</v>
      </c>
      <c r="M25" s="52"/>
      <c r="N25" s="50"/>
      <c r="O25" s="50"/>
      <c r="P25" s="50"/>
      <c r="Q25" s="50"/>
    </row>
    <row r="26" spans="1:17" s="31" customFormat="1" ht="43.5" customHeight="1" x14ac:dyDescent="0.25">
      <c r="A26" s="41" t="s">
        <v>72</v>
      </c>
      <c r="B26" s="24"/>
      <c r="C26" s="25" t="s">
        <v>230</v>
      </c>
      <c r="D26" s="46">
        <v>2086</v>
      </c>
      <c r="E26" s="27">
        <v>2596</v>
      </c>
      <c r="F26" s="28"/>
      <c r="G26" s="41" t="s">
        <v>72</v>
      </c>
      <c r="H26" s="25" t="s">
        <v>230</v>
      </c>
      <c r="I26" s="30">
        <v>138</v>
      </c>
      <c r="J26" s="30">
        <v>163</v>
      </c>
      <c r="M26" s="52"/>
      <c r="N26" s="50"/>
      <c r="O26" s="50"/>
      <c r="P26" s="50"/>
      <c r="Q26" s="50"/>
    </row>
    <row r="27" spans="1:17" s="31" customFormat="1" ht="43.5" customHeight="1" x14ac:dyDescent="0.25">
      <c r="A27" s="41" t="s">
        <v>74</v>
      </c>
      <c r="B27" s="24"/>
      <c r="C27" s="25" t="s">
        <v>231</v>
      </c>
      <c r="D27" s="46">
        <v>1980</v>
      </c>
      <c r="E27" s="27">
        <v>2388</v>
      </c>
      <c r="F27" s="28"/>
      <c r="G27" s="41" t="s">
        <v>74</v>
      </c>
      <c r="H27" s="25" t="s">
        <v>231</v>
      </c>
      <c r="I27" s="30">
        <v>236</v>
      </c>
      <c r="J27" s="30">
        <v>254</v>
      </c>
      <c r="M27" s="52"/>
      <c r="N27" s="50"/>
      <c r="O27" s="50"/>
      <c r="P27" s="50"/>
      <c r="Q27" s="50"/>
    </row>
    <row r="28" spans="1:17" s="31" customFormat="1" ht="43.5" customHeight="1" x14ac:dyDescent="0.25">
      <c r="A28" s="41" t="s">
        <v>76</v>
      </c>
      <c r="B28" s="24"/>
      <c r="C28" s="25" t="s">
        <v>232</v>
      </c>
      <c r="D28" s="46">
        <v>2324</v>
      </c>
      <c r="E28" s="27">
        <v>2962</v>
      </c>
      <c r="F28" s="28"/>
      <c r="G28" s="41" t="s">
        <v>76</v>
      </c>
      <c r="H28" s="25" t="s">
        <v>232</v>
      </c>
      <c r="I28" s="30">
        <v>82</v>
      </c>
      <c r="J28" s="30">
        <v>116</v>
      </c>
      <c r="M28" s="52"/>
      <c r="N28" s="50"/>
      <c r="O28" s="50"/>
      <c r="P28" s="50"/>
      <c r="Q28" s="50"/>
    </row>
    <row r="29" spans="1:17" s="31" customFormat="1" ht="43.5" customHeight="1" x14ac:dyDescent="0.25">
      <c r="A29" s="41" t="s">
        <v>78</v>
      </c>
      <c r="B29" s="24"/>
      <c r="C29" s="25" t="s">
        <v>233</v>
      </c>
      <c r="D29" s="46">
        <v>1090</v>
      </c>
      <c r="E29" s="27">
        <v>1335</v>
      </c>
      <c r="F29" s="28"/>
      <c r="G29" s="41" t="s">
        <v>78</v>
      </c>
      <c r="H29" s="25" t="s">
        <v>233</v>
      </c>
      <c r="I29" s="30">
        <v>212</v>
      </c>
      <c r="J29" s="30">
        <v>236</v>
      </c>
      <c r="M29" s="52"/>
      <c r="N29" s="50"/>
      <c r="O29" s="50"/>
      <c r="P29" s="50"/>
      <c r="Q29" s="50"/>
    </row>
    <row r="30" spans="1:17" s="31" customFormat="1" ht="43.5" customHeight="1" x14ac:dyDescent="0.25">
      <c r="A30" s="41" t="s">
        <v>80</v>
      </c>
      <c r="B30" s="24"/>
      <c r="C30" s="25" t="s">
        <v>234</v>
      </c>
      <c r="D30" s="46">
        <v>2654</v>
      </c>
      <c r="E30" s="27">
        <v>3169</v>
      </c>
      <c r="F30" s="28"/>
      <c r="G30" s="41" t="s">
        <v>80</v>
      </c>
      <c r="H30" s="25" t="s">
        <v>258</v>
      </c>
      <c r="I30" s="30">
        <v>175</v>
      </c>
      <c r="J30" s="30">
        <v>206</v>
      </c>
      <c r="M30" s="52"/>
      <c r="N30" s="50"/>
      <c r="O30" s="50"/>
      <c r="P30" s="50"/>
      <c r="Q30" s="50"/>
    </row>
    <row r="31" spans="1:17" s="31" customFormat="1" ht="43.5" customHeight="1" x14ac:dyDescent="0.25">
      <c r="A31" s="41" t="s">
        <v>82</v>
      </c>
      <c r="B31" s="24"/>
      <c r="C31" s="25" t="s">
        <v>235</v>
      </c>
      <c r="D31" s="46">
        <v>1055</v>
      </c>
      <c r="E31" s="27">
        <v>1308</v>
      </c>
      <c r="F31" s="28"/>
      <c r="G31" s="41" t="s">
        <v>82</v>
      </c>
      <c r="H31" s="25" t="s">
        <v>235</v>
      </c>
      <c r="I31" s="30">
        <v>61</v>
      </c>
      <c r="J31" s="30">
        <v>73</v>
      </c>
      <c r="M31" s="52"/>
      <c r="N31" s="50"/>
      <c r="O31" s="50"/>
      <c r="P31" s="50"/>
      <c r="Q31" s="50"/>
    </row>
    <row r="32" spans="1:17" s="31" customFormat="1" ht="43.5" customHeight="1" x14ac:dyDescent="0.25">
      <c r="A32" s="41" t="s">
        <v>130</v>
      </c>
      <c r="B32" s="24"/>
      <c r="C32" s="25" t="s">
        <v>236</v>
      </c>
      <c r="D32" s="46">
        <v>1622</v>
      </c>
      <c r="E32" s="27">
        <v>1867</v>
      </c>
      <c r="F32" s="28"/>
      <c r="G32" s="41" t="s">
        <v>130</v>
      </c>
      <c r="H32" s="25" t="s">
        <v>236</v>
      </c>
      <c r="I32" s="30">
        <v>90</v>
      </c>
      <c r="J32" s="30">
        <v>97</v>
      </c>
      <c r="M32" s="52"/>
      <c r="N32" s="50"/>
      <c r="O32" s="50"/>
      <c r="P32" s="50"/>
      <c r="Q32" s="50"/>
    </row>
    <row r="33" spans="1:17" s="31" customFormat="1" ht="35.25" customHeight="1" x14ac:dyDescent="0.25">
      <c r="A33" s="59" t="s">
        <v>21</v>
      </c>
      <c r="B33" s="59"/>
      <c r="C33" s="59"/>
      <c r="D33" s="60">
        <f>SUM(D8:D32)</f>
        <v>35033</v>
      </c>
      <c r="E33" s="60">
        <f>SUM(E8:E32)</f>
        <v>43266</v>
      </c>
      <c r="F33" s="35"/>
      <c r="G33" s="59" t="s">
        <v>21</v>
      </c>
      <c r="H33" s="59"/>
      <c r="I33" s="60">
        <f>SUM(I8:I32)</f>
        <v>2868</v>
      </c>
      <c r="J33" s="60">
        <f>SUM(J8:J32)</f>
        <v>3325</v>
      </c>
      <c r="M33" s="50"/>
      <c r="N33" s="50"/>
      <c r="O33" s="50"/>
      <c r="P33" s="50"/>
      <c r="Q33" s="50"/>
    </row>
    <row r="34" spans="1:17" s="31" customFormat="1" ht="35.25" customHeight="1" x14ac:dyDescent="0.25">
      <c r="A34" s="59"/>
      <c r="B34" s="59"/>
      <c r="C34" s="59"/>
      <c r="D34" s="60"/>
      <c r="E34" s="60"/>
      <c r="F34" s="35"/>
      <c r="G34" s="59"/>
      <c r="H34" s="59"/>
      <c r="I34" s="60"/>
      <c r="J34" s="60"/>
      <c r="M34" s="50"/>
      <c r="N34" s="50"/>
      <c r="O34" s="50"/>
      <c r="P34" s="50"/>
      <c r="Q34" s="50"/>
    </row>
    <row r="35" spans="1:17" ht="34.5" customHeight="1" x14ac:dyDescent="0.25">
      <c r="G35" s="36"/>
      <c r="H35" s="36"/>
      <c r="I35" s="37"/>
      <c r="J35" s="38"/>
    </row>
    <row r="36" spans="1:17" ht="20.25" x14ac:dyDescent="0.25">
      <c r="F36" s="39"/>
      <c r="G36" s="14"/>
      <c r="H36" s="14"/>
      <c r="I36" s="15"/>
      <c r="J36" s="14"/>
    </row>
    <row r="37" spans="1:17" x14ac:dyDescent="0.25">
      <c r="C37" s="40"/>
    </row>
    <row r="40" spans="1:17" x14ac:dyDescent="0.25">
      <c r="C40" s="40"/>
    </row>
  </sheetData>
  <mergeCells count="8">
    <mergeCell ref="A2:J2"/>
    <mergeCell ref="A3:J3"/>
    <mergeCell ref="A33:C34"/>
    <mergeCell ref="D33:D34"/>
    <mergeCell ref="E33:E34"/>
    <mergeCell ref="G33:H34"/>
    <mergeCell ref="I33:I34"/>
    <mergeCell ref="J33:J34"/>
  </mergeCells>
  <pageMargins left="0" right="0" top="0.31496062992125984" bottom="3.937007874015748E-2" header="0" footer="3.937007874015748E-2"/>
  <pageSetup paperSize="9"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opLeftCell="A7" zoomScale="50" workbookViewId="0">
      <selection activeCell="I7" sqref="I1:I1048576"/>
    </sheetView>
  </sheetViews>
  <sheetFormatPr defaultRowHeight="18.75" x14ac:dyDescent="0.25"/>
  <cols>
    <col min="1" max="1" width="6" style="1" customWidth="1"/>
    <col min="2" max="2" width="1.90625" style="2" customWidth="1"/>
    <col min="3" max="3" width="25.453125" style="2" customWidth="1"/>
    <col min="4" max="4" width="16.54296875" style="2" customWidth="1"/>
    <col min="5" max="5" width="15.453125" style="2" customWidth="1"/>
    <col min="6" max="6" width="3.26953125" style="2" customWidth="1"/>
    <col min="7" max="7" width="6.1796875" style="2" customWidth="1"/>
    <col min="8" max="8" width="24.81640625" style="2" customWidth="1"/>
    <col min="9" max="9" width="16.36328125" style="3" customWidth="1"/>
    <col min="10" max="10" width="14.81640625" style="2" customWidth="1"/>
    <col min="11" max="11" width="8.7265625" style="2"/>
    <col min="12" max="12" width="10.36328125" style="2" hidden="1" customWidth="1"/>
    <col min="13" max="13" width="0" style="2" hidden="1" customWidth="1"/>
    <col min="14" max="14" width="15.08984375" style="2" hidden="1" customWidth="1"/>
    <col min="15" max="15" width="0" style="2" hidden="1" customWidth="1"/>
    <col min="16" max="16384" width="8.7265625" style="2"/>
  </cols>
  <sheetData>
    <row r="1" spans="1:16" ht="20.25" customHeight="1" x14ac:dyDescent="0.25"/>
    <row r="2" spans="1:16" s="4" customFormat="1" ht="47.2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6" s="4" customFormat="1" ht="47.25" customHeight="1" x14ac:dyDescent="0.25">
      <c r="A3" s="58" t="s">
        <v>280</v>
      </c>
      <c r="B3" s="58"/>
      <c r="C3" s="58"/>
      <c r="D3" s="58"/>
      <c r="E3" s="58"/>
      <c r="F3" s="58"/>
      <c r="G3" s="58"/>
      <c r="H3" s="58"/>
      <c r="I3" s="58"/>
      <c r="J3" s="58"/>
    </row>
    <row r="4" spans="1:16" s="4" customFormat="1" ht="39.75" customHeight="1" x14ac:dyDescent="0.25">
      <c r="A4" s="5"/>
      <c r="B4" s="5"/>
      <c r="C4" s="5"/>
      <c r="D4" s="5"/>
      <c r="E4" s="5"/>
      <c r="F4" s="5"/>
      <c r="G4" s="5"/>
      <c r="H4" s="5"/>
      <c r="I4" s="6"/>
      <c r="J4" s="5"/>
    </row>
    <row r="5" spans="1:16" s="4" customFormat="1" ht="41.25" customHeight="1" x14ac:dyDescent="0.5">
      <c r="A5" s="7" t="s">
        <v>281</v>
      </c>
      <c r="B5" s="8"/>
      <c r="C5" s="9"/>
      <c r="D5" s="10"/>
      <c r="E5" s="10"/>
      <c r="F5" s="9"/>
      <c r="G5" s="11" t="s">
        <v>275</v>
      </c>
      <c r="H5" s="9"/>
      <c r="I5" s="12"/>
    </row>
    <row r="6" spans="1:16" s="14" customFormat="1" ht="24.75" customHeight="1" x14ac:dyDescent="0.25">
      <c r="A6" s="13"/>
      <c r="D6" s="13"/>
      <c r="E6" s="13"/>
      <c r="I6" s="15"/>
    </row>
    <row r="7" spans="1:16" s="22" customFormat="1" ht="71.25" customHeight="1" x14ac:dyDescent="0.25">
      <c r="A7" s="43" t="s">
        <v>1</v>
      </c>
      <c r="B7" s="17"/>
      <c r="C7" s="18" t="s">
        <v>2</v>
      </c>
      <c r="D7" s="20" t="s">
        <v>4</v>
      </c>
      <c r="E7" s="20" t="s">
        <v>5</v>
      </c>
      <c r="F7" s="21"/>
      <c r="G7" s="43" t="s">
        <v>1</v>
      </c>
      <c r="H7" s="18" t="s">
        <v>2</v>
      </c>
      <c r="I7" s="20" t="s">
        <v>4</v>
      </c>
      <c r="J7" s="20" t="s">
        <v>5</v>
      </c>
    </row>
    <row r="8" spans="1:16" s="31" customFormat="1" ht="43.5" customHeight="1" x14ac:dyDescent="0.25">
      <c r="A8" s="41" t="s">
        <v>36</v>
      </c>
      <c r="B8" s="24"/>
      <c r="C8" s="25" t="s">
        <v>237</v>
      </c>
      <c r="D8" s="27">
        <v>1479</v>
      </c>
      <c r="E8" s="27">
        <v>1634</v>
      </c>
      <c r="F8" s="28"/>
      <c r="G8" s="41" t="s">
        <v>36</v>
      </c>
      <c r="H8" s="25" t="s">
        <v>237</v>
      </c>
      <c r="I8" s="30">
        <v>119</v>
      </c>
      <c r="J8" s="30">
        <v>128</v>
      </c>
      <c r="L8" s="32" t="s">
        <v>237</v>
      </c>
      <c r="M8" s="31">
        <v>12</v>
      </c>
      <c r="N8" s="44">
        <v>70000</v>
      </c>
      <c r="P8" s="44"/>
    </row>
    <row r="9" spans="1:16" s="31" customFormat="1" ht="43.5" customHeight="1" x14ac:dyDescent="0.25">
      <c r="A9" s="41" t="s">
        <v>38</v>
      </c>
      <c r="B9" s="24"/>
      <c r="C9" s="25" t="s">
        <v>238</v>
      </c>
      <c r="D9" s="27">
        <v>565</v>
      </c>
      <c r="E9" s="27">
        <v>698</v>
      </c>
      <c r="F9" s="28"/>
      <c r="G9" s="41" t="s">
        <v>38</v>
      </c>
      <c r="H9" s="25" t="s">
        <v>238</v>
      </c>
      <c r="I9" s="30"/>
      <c r="J9" s="30">
        <v>0</v>
      </c>
      <c r="L9" s="32" t="s">
        <v>238</v>
      </c>
      <c r="M9" s="31">
        <v>0</v>
      </c>
      <c r="N9" s="31">
        <v>0</v>
      </c>
    </row>
    <row r="10" spans="1:16" s="31" customFormat="1" ht="43.5" customHeight="1" x14ac:dyDescent="0.25">
      <c r="A10" s="41" t="s">
        <v>40</v>
      </c>
      <c r="B10" s="24"/>
      <c r="C10" s="25" t="s">
        <v>239</v>
      </c>
      <c r="D10" s="27">
        <v>997</v>
      </c>
      <c r="E10" s="27">
        <v>1394</v>
      </c>
      <c r="F10" s="28"/>
      <c r="G10" s="41" t="s">
        <v>40</v>
      </c>
      <c r="H10" s="25" t="s">
        <v>239</v>
      </c>
      <c r="I10" s="30">
        <v>50</v>
      </c>
      <c r="J10" s="30">
        <v>74</v>
      </c>
      <c r="L10" s="32" t="s">
        <v>239</v>
      </c>
      <c r="M10" s="31">
        <v>5</v>
      </c>
      <c r="N10" s="44">
        <v>19000</v>
      </c>
      <c r="P10" s="44"/>
    </row>
    <row r="11" spans="1:16" s="31" customFormat="1" ht="43.5" customHeight="1" x14ac:dyDescent="0.25">
      <c r="A11" s="41" t="s">
        <v>42</v>
      </c>
      <c r="B11" s="24"/>
      <c r="C11" s="25" t="s">
        <v>240</v>
      </c>
      <c r="D11" s="27">
        <v>206</v>
      </c>
      <c r="E11" s="27">
        <v>245</v>
      </c>
      <c r="F11" s="28"/>
      <c r="G11" s="41" t="s">
        <v>42</v>
      </c>
      <c r="H11" s="25" t="s">
        <v>240</v>
      </c>
      <c r="I11" s="30"/>
      <c r="J11" s="30">
        <v>0</v>
      </c>
      <c r="L11" s="32" t="s">
        <v>241</v>
      </c>
      <c r="M11" s="31">
        <v>24</v>
      </c>
      <c r="N11" s="44">
        <v>172000</v>
      </c>
      <c r="P11" s="44"/>
    </row>
    <row r="12" spans="1:16" s="31" customFormat="1" ht="43.5" customHeight="1" x14ac:dyDescent="0.25">
      <c r="A12" s="41" t="s">
        <v>44</v>
      </c>
      <c r="B12" s="24"/>
      <c r="C12" s="25" t="s">
        <v>241</v>
      </c>
      <c r="D12" s="27">
        <v>1283</v>
      </c>
      <c r="E12" s="27">
        <v>1755</v>
      </c>
      <c r="F12" s="28"/>
      <c r="G12" s="41" t="s">
        <v>44</v>
      </c>
      <c r="H12" s="25" t="s">
        <v>241</v>
      </c>
      <c r="I12" s="30">
        <v>61</v>
      </c>
      <c r="J12" s="30">
        <v>83</v>
      </c>
      <c r="L12" s="32" t="s">
        <v>255</v>
      </c>
      <c r="M12" s="31">
        <v>0</v>
      </c>
      <c r="N12" s="31">
        <v>0</v>
      </c>
    </row>
    <row r="13" spans="1:16" s="31" customFormat="1" ht="43.5" customHeight="1" x14ac:dyDescent="0.25">
      <c r="A13" s="41" t="s">
        <v>46</v>
      </c>
      <c r="B13" s="24"/>
      <c r="C13" s="25" t="s">
        <v>242</v>
      </c>
      <c r="D13" s="27">
        <v>611</v>
      </c>
      <c r="E13" s="27">
        <v>822</v>
      </c>
      <c r="F13" s="28"/>
      <c r="G13" s="41" t="s">
        <v>46</v>
      </c>
      <c r="H13" s="25" t="s">
        <v>242</v>
      </c>
      <c r="I13" s="30">
        <v>10</v>
      </c>
      <c r="J13" s="30">
        <v>16</v>
      </c>
      <c r="L13" s="32" t="s">
        <v>242</v>
      </c>
      <c r="M13" s="31">
        <v>8</v>
      </c>
      <c r="N13" s="44">
        <v>50000</v>
      </c>
      <c r="P13" s="44"/>
    </row>
    <row r="14" spans="1:16" s="31" customFormat="1" ht="43.5" customHeight="1" x14ac:dyDescent="0.25">
      <c r="A14" s="41" t="s">
        <v>48</v>
      </c>
      <c r="B14" s="24"/>
      <c r="C14" s="25" t="s">
        <v>243</v>
      </c>
      <c r="D14" s="27">
        <v>2555</v>
      </c>
      <c r="E14" s="27">
        <v>3186</v>
      </c>
      <c r="F14" s="28"/>
      <c r="G14" s="41" t="s">
        <v>48</v>
      </c>
      <c r="H14" s="25" t="s">
        <v>243</v>
      </c>
      <c r="I14" s="30">
        <v>73</v>
      </c>
      <c r="J14" s="30">
        <v>104</v>
      </c>
      <c r="L14" s="32" t="s">
        <v>243</v>
      </c>
      <c r="M14" s="31">
        <v>28</v>
      </c>
      <c r="N14" s="44">
        <v>159000</v>
      </c>
      <c r="P14" s="44"/>
    </row>
    <row r="15" spans="1:16" s="31" customFormat="1" ht="43.5" customHeight="1" x14ac:dyDescent="0.25">
      <c r="A15" s="41" t="s">
        <v>50</v>
      </c>
      <c r="B15" s="24"/>
      <c r="C15" s="25" t="s">
        <v>244</v>
      </c>
      <c r="D15" s="27">
        <v>1311</v>
      </c>
      <c r="E15" s="27">
        <v>1823</v>
      </c>
      <c r="F15" s="28"/>
      <c r="G15" s="41" t="s">
        <v>50</v>
      </c>
      <c r="H15" s="25" t="s">
        <v>244</v>
      </c>
      <c r="I15" s="30">
        <v>43</v>
      </c>
      <c r="J15" s="30">
        <v>69</v>
      </c>
      <c r="L15" s="32" t="s">
        <v>244</v>
      </c>
      <c r="M15" s="31">
        <v>13</v>
      </c>
      <c r="N15" s="44">
        <v>105000</v>
      </c>
      <c r="P15" s="44"/>
    </row>
    <row r="16" spans="1:16" s="31" customFormat="1" ht="43.5" customHeight="1" x14ac:dyDescent="0.25">
      <c r="A16" s="41" t="s">
        <v>52</v>
      </c>
      <c r="B16" s="24"/>
      <c r="C16" s="25" t="s">
        <v>245</v>
      </c>
      <c r="D16" s="27">
        <v>2126</v>
      </c>
      <c r="E16" s="27">
        <v>3106</v>
      </c>
      <c r="F16" s="28"/>
      <c r="G16" s="41" t="s">
        <v>52</v>
      </c>
      <c r="H16" s="25" t="s">
        <v>245</v>
      </c>
      <c r="I16" s="30">
        <v>45</v>
      </c>
      <c r="J16" s="30">
        <v>65</v>
      </c>
      <c r="L16" s="32" t="s">
        <v>245</v>
      </c>
      <c r="M16" s="31">
        <v>27</v>
      </c>
      <c r="N16" s="44">
        <v>167000</v>
      </c>
      <c r="P16" s="44"/>
    </row>
    <row r="17" spans="1:16" s="31" customFormat="1" ht="43.5" customHeight="1" x14ac:dyDescent="0.25">
      <c r="A17" s="41" t="s">
        <v>54</v>
      </c>
      <c r="B17" s="24"/>
      <c r="C17" s="25" t="s">
        <v>246</v>
      </c>
      <c r="D17" s="27">
        <v>1540</v>
      </c>
      <c r="E17" s="27">
        <v>2008</v>
      </c>
      <c r="F17" s="28"/>
      <c r="G17" s="41" t="s">
        <v>54</v>
      </c>
      <c r="H17" s="25" t="s">
        <v>246</v>
      </c>
      <c r="I17" s="30">
        <v>73</v>
      </c>
      <c r="J17" s="30">
        <v>89</v>
      </c>
      <c r="L17" s="32" t="s">
        <v>246</v>
      </c>
      <c r="M17" s="31">
        <v>15</v>
      </c>
      <c r="N17" s="44">
        <v>109000</v>
      </c>
    </row>
    <row r="18" spans="1:16" s="31" customFormat="1" ht="43.5" customHeight="1" x14ac:dyDescent="0.25">
      <c r="A18" s="41" t="s">
        <v>56</v>
      </c>
      <c r="B18" s="24"/>
      <c r="C18" s="25" t="s">
        <v>247</v>
      </c>
      <c r="D18" s="27">
        <v>1619</v>
      </c>
      <c r="E18" s="27">
        <v>2104</v>
      </c>
      <c r="F18" s="28"/>
      <c r="G18" s="41" t="s">
        <v>56</v>
      </c>
      <c r="H18" s="25" t="s">
        <v>247</v>
      </c>
      <c r="I18" s="30">
        <v>45</v>
      </c>
      <c r="J18" s="30">
        <v>55</v>
      </c>
      <c r="L18" s="32" t="s">
        <v>247</v>
      </c>
      <c r="M18" s="31">
        <v>15</v>
      </c>
      <c r="N18" s="44">
        <v>80000</v>
      </c>
      <c r="P18" s="44"/>
    </row>
    <row r="19" spans="1:16" s="31" customFormat="1" ht="43.5" customHeight="1" x14ac:dyDescent="0.25">
      <c r="A19" s="41" t="s">
        <v>58</v>
      </c>
      <c r="B19" s="24"/>
      <c r="C19" s="25" t="s">
        <v>248</v>
      </c>
      <c r="D19" s="27">
        <v>1862</v>
      </c>
      <c r="E19" s="27">
        <v>2583</v>
      </c>
      <c r="F19" s="28"/>
      <c r="G19" s="41" t="s">
        <v>58</v>
      </c>
      <c r="H19" s="25" t="s">
        <v>248</v>
      </c>
      <c r="I19" s="30">
        <v>48</v>
      </c>
      <c r="J19" s="30">
        <v>72</v>
      </c>
      <c r="L19" s="33" t="s">
        <v>248</v>
      </c>
      <c r="M19" s="31">
        <v>16</v>
      </c>
      <c r="N19" s="44">
        <v>130000</v>
      </c>
    </row>
    <row r="20" spans="1:16" s="31" customFormat="1" ht="43.5" customHeight="1" x14ac:dyDescent="0.25">
      <c r="A20" s="41" t="s">
        <v>60</v>
      </c>
      <c r="B20" s="24"/>
      <c r="C20" s="25" t="s">
        <v>249</v>
      </c>
      <c r="D20" s="27">
        <v>2255</v>
      </c>
      <c r="E20" s="27">
        <v>3219</v>
      </c>
      <c r="F20" s="28"/>
      <c r="G20" s="41" t="s">
        <v>60</v>
      </c>
      <c r="H20" s="25" t="s">
        <v>249</v>
      </c>
      <c r="I20" s="30">
        <v>121</v>
      </c>
      <c r="J20" s="30">
        <v>162</v>
      </c>
      <c r="L20" s="33" t="s">
        <v>249</v>
      </c>
      <c r="M20" s="31">
        <v>79</v>
      </c>
      <c r="N20" s="44">
        <v>421000</v>
      </c>
      <c r="P20" s="44"/>
    </row>
    <row r="21" spans="1:16" s="31" customFormat="1" ht="43.5" customHeight="1" x14ac:dyDescent="0.25">
      <c r="A21" s="41" t="s">
        <v>62</v>
      </c>
      <c r="B21" s="24"/>
      <c r="C21" s="25" t="s">
        <v>250</v>
      </c>
      <c r="D21" s="27">
        <v>1572</v>
      </c>
      <c r="E21" s="27">
        <v>2129</v>
      </c>
      <c r="F21" s="28"/>
      <c r="G21" s="41" t="s">
        <v>62</v>
      </c>
      <c r="H21" s="25" t="s">
        <v>250</v>
      </c>
      <c r="I21" s="30">
        <v>112</v>
      </c>
      <c r="J21" s="30">
        <v>129</v>
      </c>
      <c r="L21" s="33" t="s">
        <v>250</v>
      </c>
      <c r="M21" s="31">
        <v>14</v>
      </c>
      <c r="N21" s="44">
        <v>103000</v>
      </c>
      <c r="P21" s="44"/>
    </row>
    <row r="22" spans="1:16" s="31" customFormat="1" ht="43.5" customHeight="1" x14ac:dyDescent="0.25">
      <c r="A22" s="41" t="s">
        <v>64</v>
      </c>
      <c r="B22" s="24"/>
      <c r="C22" s="25" t="s">
        <v>251</v>
      </c>
      <c r="D22" s="27">
        <v>1837</v>
      </c>
      <c r="E22" s="27">
        <v>3242</v>
      </c>
      <c r="F22" s="28"/>
      <c r="G22" s="41" t="s">
        <v>64</v>
      </c>
      <c r="H22" s="25" t="s">
        <v>251</v>
      </c>
      <c r="I22" s="30">
        <v>142</v>
      </c>
      <c r="J22" s="30">
        <v>234</v>
      </c>
      <c r="L22" s="33" t="s">
        <v>256</v>
      </c>
      <c r="M22" s="31">
        <v>46</v>
      </c>
      <c r="N22" s="44">
        <v>225500</v>
      </c>
      <c r="P22" s="44"/>
    </row>
    <row r="23" spans="1:16" s="31" customFormat="1" ht="43.5" customHeight="1" x14ac:dyDescent="0.25">
      <c r="A23" s="41" t="s">
        <v>66</v>
      </c>
      <c r="B23" s="24"/>
      <c r="C23" s="25" t="s">
        <v>252</v>
      </c>
      <c r="D23" s="27">
        <v>1464</v>
      </c>
      <c r="E23" s="27">
        <v>1954</v>
      </c>
      <c r="F23" s="28"/>
      <c r="G23" s="41" t="s">
        <v>66</v>
      </c>
      <c r="H23" s="25" t="s">
        <v>252</v>
      </c>
      <c r="I23" s="30">
        <v>40</v>
      </c>
      <c r="J23" s="30">
        <v>58</v>
      </c>
      <c r="L23" s="33" t="s">
        <v>252</v>
      </c>
      <c r="M23" s="31">
        <v>21</v>
      </c>
      <c r="N23" s="44">
        <v>67000</v>
      </c>
      <c r="P23" s="44"/>
    </row>
    <row r="24" spans="1:16" s="31" customFormat="1" ht="43.5" customHeight="1" x14ac:dyDescent="0.25">
      <c r="A24" s="41" t="s">
        <v>68</v>
      </c>
      <c r="B24" s="24"/>
      <c r="C24" s="25" t="s">
        <v>253</v>
      </c>
      <c r="D24" s="27">
        <v>898</v>
      </c>
      <c r="E24" s="27">
        <v>1142</v>
      </c>
      <c r="F24" s="28"/>
      <c r="G24" s="41" t="s">
        <v>68</v>
      </c>
      <c r="H24" s="25" t="s">
        <v>253</v>
      </c>
      <c r="I24" s="30">
        <v>63</v>
      </c>
      <c r="J24" s="30">
        <v>76</v>
      </c>
      <c r="L24" s="31" t="s">
        <v>253</v>
      </c>
      <c r="M24" s="31">
        <v>26</v>
      </c>
      <c r="N24" s="44">
        <v>193000</v>
      </c>
      <c r="P24" s="44"/>
    </row>
    <row r="25" spans="1:16" s="31" customFormat="1" ht="43.5" customHeight="1" x14ac:dyDescent="0.25">
      <c r="A25" s="41" t="s">
        <v>70</v>
      </c>
      <c r="B25" s="24"/>
      <c r="C25" s="25" t="s">
        <v>254</v>
      </c>
      <c r="D25" s="27">
        <v>1744</v>
      </c>
      <c r="E25" s="27">
        <v>2264</v>
      </c>
      <c r="F25" s="28"/>
      <c r="G25" s="41" t="s">
        <v>70</v>
      </c>
      <c r="H25" s="25" t="s">
        <v>254</v>
      </c>
      <c r="I25" s="30">
        <v>76</v>
      </c>
      <c r="J25" s="30">
        <v>106</v>
      </c>
      <c r="L25" s="2" t="s">
        <v>254</v>
      </c>
      <c r="M25" s="2">
        <v>22</v>
      </c>
      <c r="N25" s="45">
        <v>127000</v>
      </c>
      <c r="O25" s="2"/>
      <c r="P25" s="44"/>
    </row>
    <row r="26" spans="1:16" s="31" customFormat="1" ht="35.25" customHeight="1" x14ac:dyDescent="0.25">
      <c r="A26" s="59" t="s">
        <v>21</v>
      </c>
      <c r="B26" s="59"/>
      <c r="C26" s="59"/>
      <c r="D26" s="60">
        <f>SUM(D8:D25)</f>
        <v>25924</v>
      </c>
      <c r="E26" s="60">
        <f>SUM(E8:E25)</f>
        <v>35308</v>
      </c>
      <c r="F26" s="35"/>
      <c r="G26" s="59" t="s">
        <v>21</v>
      </c>
      <c r="H26" s="59"/>
      <c r="I26" s="60">
        <f>SUM(I8:I25)</f>
        <v>1121</v>
      </c>
      <c r="J26" s="60">
        <f>SUM(J8:J25)</f>
        <v>1520</v>
      </c>
    </row>
    <row r="27" spans="1:16" s="31" customFormat="1" ht="35.25" customHeight="1" x14ac:dyDescent="0.25">
      <c r="A27" s="59"/>
      <c r="B27" s="59"/>
      <c r="C27" s="59"/>
      <c r="D27" s="60"/>
      <c r="E27" s="60"/>
      <c r="F27" s="35"/>
      <c r="G27" s="59"/>
      <c r="H27" s="59"/>
      <c r="I27" s="60"/>
      <c r="J27" s="60"/>
      <c r="N27" s="44"/>
      <c r="P27" s="44"/>
    </row>
    <row r="28" spans="1:16" ht="34.5" customHeight="1" x14ac:dyDescent="0.25">
      <c r="G28" s="36"/>
      <c r="H28" s="36"/>
      <c r="I28" s="37"/>
      <c r="J28" s="38"/>
    </row>
    <row r="29" spans="1:16" ht="20.25" x14ac:dyDescent="0.25">
      <c r="F29" s="39"/>
      <c r="G29" s="14"/>
      <c r="H29" s="14"/>
      <c r="I29" s="15"/>
      <c r="J29" s="14"/>
      <c r="N29" s="45"/>
      <c r="P29" s="45"/>
    </row>
    <row r="30" spans="1:16" x14ac:dyDescent="0.25">
      <c r="C30" s="40"/>
    </row>
    <row r="33" spans="3:3" x14ac:dyDescent="0.25">
      <c r="C33" s="40"/>
    </row>
  </sheetData>
  <mergeCells count="8">
    <mergeCell ref="A2:J2"/>
    <mergeCell ref="A3:J3"/>
    <mergeCell ref="A26:C27"/>
    <mergeCell ref="D26:D27"/>
    <mergeCell ref="E26:E27"/>
    <mergeCell ref="G26:H27"/>
    <mergeCell ref="I26:I27"/>
    <mergeCell ref="J26:J27"/>
  </mergeCells>
  <pageMargins left="0" right="0" top="0.31496062992125984" bottom="3.937007874015748E-2" header="0" footer="3.937007874015748E-2"/>
  <pageSetup paperSize="9" scale="5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opLeftCell="A7" zoomScale="50" workbookViewId="0">
      <selection activeCell="I7" sqref="I1:I1048576"/>
    </sheetView>
  </sheetViews>
  <sheetFormatPr defaultRowHeight="18.75" x14ac:dyDescent="0.25"/>
  <cols>
    <col min="1" max="1" width="6" style="1" customWidth="1"/>
    <col min="2" max="2" width="1.90625" style="2" customWidth="1"/>
    <col min="3" max="3" width="25.453125" style="2" customWidth="1"/>
    <col min="4" max="4" width="16.54296875" style="2" customWidth="1"/>
    <col min="5" max="5" width="15.453125" style="2" customWidth="1"/>
    <col min="6" max="6" width="3.26953125" style="2" customWidth="1"/>
    <col min="7" max="7" width="6.1796875" style="2" customWidth="1"/>
    <col min="8" max="8" width="24.81640625" style="2" customWidth="1"/>
    <col min="9" max="9" width="16.36328125" style="3" customWidth="1"/>
    <col min="10" max="10" width="14.81640625" style="2" customWidth="1"/>
    <col min="11" max="11" width="8.7265625" style="2"/>
    <col min="12" max="12" width="10.08984375" style="2" hidden="1" customWidth="1"/>
    <col min="13" max="14" width="0" style="2" hidden="1" customWidth="1"/>
    <col min="15" max="15" width="9.36328125" style="2" hidden="1" customWidth="1"/>
    <col min="16" max="17" width="0" style="2" hidden="1" customWidth="1"/>
    <col min="18" max="16384" width="8.7265625" style="2"/>
  </cols>
  <sheetData>
    <row r="1" spans="1:17" ht="20.25" customHeight="1" x14ac:dyDescent="0.25"/>
    <row r="2" spans="1:17" s="4" customFormat="1" ht="47.2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7" s="4" customFormat="1" ht="47.25" customHeight="1" x14ac:dyDescent="0.25">
      <c r="A3" s="58" t="s">
        <v>280</v>
      </c>
      <c r="B3" s="58"/>
      <c r="C3" s="58"/>
      <c r="D3" s="58"/>
      <c r="E3" s="58"/>
      <c r="F3" s="58"/>
      <c r="G3" s="58"/>
      <c r="H3" s="58"/>
      <c r="I3" s="58"/>
      <c r="J3" s="58"/>
    </row>
    <row r="4" spans="1:17" s="4" customFormat="1" ht="39.75" customHeight="1" x14ac:dyDescent="0.25">
      <c r="A4" s="5"/>
      <c r="B4" s="5"/>
      <c r="C4" s="5"/>
      <c r="D4" s="5"/>
      <c r="E4" s="5"/>
      <c r="F4" s="5"/>
      <c r="G4" s="5"/>
      <c r="H4" s="5"/>
      <c r="I4" s="6"/>
      <c r="J4" s="5"/>
    </row>
    <row r="5" spans="1:17" s="4" customFormat="1" ht="41.25" customHeight="1" x14ac:dyDescent="0.5">
      <c r="A5" s="7" t="s">
        <v>281</v>
      </c>
      <c r="B5" s="8"/>
      <c r="C5" s="9"/>
      <c r="D5" s="10"/>
      <c r="E5" s="10"/>
      <c r="F5" s="9"/>
      <c r="G5" s="11" t="s">
        <v>274</v>
      </c>
      <c r="H5" s="9"/>
      <c r="I5" s="12"/>
    </row>
    <row r="6" spans="1:17" s="14" customFormat="1" ht="24.75" customHeight="1" x14ac:dyDescent="0.25">
      <c r="A6" s="13"/>
      <c r="D6" s="13"/>
      <c r="E6" s="13"/>
      <c r="I6" s="15"/>
    </row>
    <row r="7" spans="1:17" s="22" customFormat="1" ht="71.25" customHeight="1" x14ac:dyDescent="0.25">
      <c r="A7" s="42" t="s">
        <v>1</v>
      </c>
      <c r="B7" s="17"/>
      <c r="C7" s="18" t="s">
        <v>2</v>
      </c>
      <c r="D7" s="20" t="s">
        <v>4</v>
      </c>
      <c r="E7" s="20" t="s">
        <v>5</v>
      </c>
      <c r="F7" s="21"/>
      <c r="G7" s="42" t="s">
        <v>1</v>
      </c>
      <c r="H7" s="18" t="s">
        <v>2</v>
      </c>
      <c r="I7" s="20" t="s">
        <v>4</v>
      </c>
      <c r="J7" s="20" t="s">
        <v>5</v>
      </c>
    </row>
    <row r="8" spans="1:17" s="31" customFormat="1" ht="43.5" customHeight="1" x14ac:dyDescent="0.25">
      <c r="A8" s="41" t="s">
        <v>36</v>
      </c>
      <c r="B8" s="24"/>
      <c r="C8" s="25" t="s">
        <v>165</v>
      </c>
      <c r="D8" s="27">
        <v>2285</v>
      </c>
      <c r="E8" s="27">
        <v>2627</v>
      </c>
      <c r="F8" s="28"/>
      <c r="G8" s="41" t="s">
        <v>36</v>
      </c>
      <c r="H8" s="25" t="s">
        <v>165</v>
      </c>
      <c r="I8" s="30">
        <v>99</v>
      </c>
      <c r="J8" s="30">
        <v>110</v>
      </c>
      <c r="L8" s="31">
        <v>1822000</v>
      </c>
      <c r="M8" s="31">
        <v>110.25</v>
      </c>
      <c r="N8" s="31">
        <v>125</v>
      </c>
      <c r="O8" s="32" t="e">
        <f>L8-#REF!</f>
        <v>#REF!</v>
      </c>
      <c r="P8" s="32">
        <f>M8-I8</f>
        <v>11.25</v>
      </c>
      <c r="Q8" s="32">
        <f>N8-J8</f>
        <v>15</v>
      </c>
    </row>
    <row r="9" spans="1:17" s="31" customFormat="1" ht="43.5" customHeight="1" x14ac:dyDescent="0.25">
      <c r="A9" s="41" t="s">
        <v>38</v>
      </c>
      <c r="B9" s="24"/>
      <c r="C9" s="25" t="s">
        <v>166</v>
      </c>
      <c r="D9" s="27">
        <v>2008</v>
      </c>
      <c r="E9" s="27">
        <v>2388</v>
      </c>
      <c r="F9" s="28"/>
      <c r="G9" s="41" t="s">
        <v>38</v>
      </c>
      <c r="H9" s="25" t="s">
        <v>166</v>
      </c>
      <c r="I9" s="30">
        <v>69</v>
      </c>
      <c r="J9" s="30">
        <v>78</v>
      </c>
      <c r="L9" s="31">
        <v>1922000</v>
      </c>
      <c r="M9" s="31">
        <v>90.75</v>
      </c>
      <c r="N9" s="31">
        <v>107</v>
      </c>
      <c r="O9" s="32" t="e">
        <f>L9-#REF!</f>
        <v>#REF!</v>
      </c>
      <c r="P9" s="32">
        <f t="shared" ref="P9:P30" si="0">M9-I9</f>
        <v>21.75</v>
      </c>
      <c r="Q9" s="32">
        <f t="shared" ref="Q9:Q30" si="1">N9-J9</f>
        <v>29</v>
      </c>
    </row>
    <row r="10" spans="1:17" s="31" customFormat="1" ht="43.5" customHeight="1" x14ac:dyDescent="0.25">
      <c r="A10" s="41" t="s">
        <v>40</v>
      </c>
      <c r="B10" s="24"/>
      <c r="C10" s="25" t="s">
        <v>167</v>
      </c>
      <c r="D10" s="27">
        <v>3585</v>
      </c>
      <c r="E10" s="27">
        <v>4279</v>
      </c>
      <c r="F10" s="28"/>
      <c r="G10" s="41" t="s">
        <v>40</v>
      </c>
      <c r="H10" s="25" t="s">
        <v>167</v>
      </c>
      <c r="I10" s="30">
        <v>88</v>
      </c>
      <c r="J10" s="30">
        <v>103</v>
      </c>
      <c r="L10" s="31">
        <v>2023000</v>
      </c>
      <c r="M10" s="31">
        <v>103</v>
      </c>
      <c r="N10" s="31">
        <v>123</v>
      </c>
      <c r="O10" s="32" t="e">
        <f>L10-#REF!</f>
        <v>#REF!</v>
      </c>
      <c r="P10" s="32">
        <f t="shared" si="0"/>
        <v>15</v>
      </c>
      <c r="Q10" s="32">
        <f t="shared" si="1"/>
        <v>20</v>
      </c>
    </row>
    <row r="11" spans="1:17" s="31" customFormat="1" ht="43.5" customHeight="1" x14ac:dyDescent="0.25">
      <c r="A11" s="41" t="s">
        <v>42</v>
      </c>
      <c r="B11" s="24"/>
      <c r="C11" s="25" t="s">
        <v>168</v>
      </c>
      <c r="D11" s="27">
        <v>3801</v>
      </c>
      <c r="E11" s="27">
        <v>4843</v>
      </c>
      <c r="F11" s="28"/>
      <c r="G11" s="41" t="s">
        <v>42</v>
      </c>
      <c r="H11" s="25" t="s">
        <v>168</v>
      </c>
      <c r="I11" s="30">
        <v>51</v>
      </c>
      <c r="J11" s="30">
        <v>81</v>
      </c>
      <c r="L11" s="31">
        <v>1642000</v>
      </c>
      <c r="M11" s="31">
        <v>80.25</v>
      </c>
      <c r="N11" s="31">
        <v>120</v>
      </c>
      <c r="O11" s="32" t="e">
        <f>L11-#REF!</f>
        <v>#REF!</v>
      </c>
      <c r="P11" s="32">
        <f t="shared" si="0"/>
        <v>29.25</v>
      </c>
      <c r="Q11" s="32">
        <f t="shared" si="1"/>
        <v>39</v>
      </c>
    </row>
    <row r="12" spans="1:17" s="31" customFormat="1" ht="43.5" customHeight="1" x14ac:dyDescent="0.25">
      <c r="A12" s="41" t="s">
        <v>44</v>
      </c>
      <c r="B12" s="24"/>
      <c r="C12" s="25" t="s">
        <v>169</v>
      </c>
      <c r="D12" s="27">
        <v>1418</v>
      </c>
      <c r="E12" s="27">
        <v>1614</v>
      </c>
      <c r="F12" s="28"/>
      <c r="G12" s="41" t="s">
        <v>44</v>
      </c>
      <c r="H12" s="25" t="s">
        <v>169</v>
      </c>
      <c r="I12" s="30">
        <v>62</v>
      </c>
      <c r="J12" s="30">
        <v>71</v>
      </c>
      <c r="L12" s="31">
        <v>1266000</v>
      </c>
      <c r="M12" s="31">
        <v>73.25</v>
      </c>
      <c r="N12" s="31">
        <v>86</v>
      </c>
      <c r="O12" s="32" t="e">
        <f>L12-#REF!</f>
        <v>#REF!</v>
      </c>
      <c r="P12" s="32">
        <f t="shared" si="0"/>
        <v>11.25</v>
      </c>
      <c r="Q12" s="32">
        <f t="shared" si="1"/>
        <v>15</v>
      </c>
    </row>
    <row r="13" spans="1:17" s="31" customFormat="1" ht="43.5" customHeight="1" x14ac:dyDescent="0.25">
      <c r="A13" s="41" t="s">
        <v>46</v>
      </c>
      <c r="B13" s="24"/>
      <c r="C13" s="25" t="s">
        <v>170</v>
      </c>
      <c r="D13" s="27">
        <v>1023</v>
      </c>
      <c r="E13" s="27">
        <v>1192</v>
      </c>
      <c r="F13" s="28"/>
      <c r="G13" s="41" t="s">
        <v>46</v>
      </c>
      <c r="H13" s="25" t="s">
        <v>170</v>
      </c>
      <c r="I13" s="30">
        <v>26</v>
      </c>
      <c r="J13" s="30">
        <v>30</v>
      </c>
      <c r="L13" s="31">
        <v>663000</v>
      </c>
      <c r="M13" s="31">
        <v>28.25</v>
      </c>
      <c r="N13" s="31">
        <v>33</v>
      </c>
      <c r="O13" s="32" t="e">
        <f>L13-#REF!</f>
        <v>#REF!</v>
      </c>
      <c r="P13" s="32">
        <f t="shared" si="0"/>
        <v>2.25</v>
      </c>
      <c r="Q13" s="32">
        <f t="shared" si="1"/>
        <v>3</v>
      </c>
    </row>
    <row r="14" spans="1:17" s="31" customFormat="1" ht="43.5" customHeight="1" x14ac:dyDescent="0.25">
      <c r="A14" s="41" t="s">
        <v>48</v>
      </c>
      <c r="B14" s="24"/>
      <c r="C14" s="25" t="s">
        <v>171</v>
      </c>
      <c r="D14" s="27">
        <v>832</v>
      </c>
      <c r="E14" s="27">
        <v>894</v>
      </c>
      <c r="F14" s="28"/>
      <c r="G14" s="41" t="s">
        <v>48</v>
      </c>
      <c r="H14" s="25" t="s">
        <v>171</v>
      </c>
      <c r="I14" s="30">
        <v>24</v>
      </c>
      <c r="J14" s="30">
        <v>31</v>
      </c>
      <c r="L14" s="31">
        <v>519000</v>
      </c>
      <c r="M14" s="31">
        <v>26.25</v>
      </c>
      <c r="N14" s="31">
        <v>34</v>
      </c>
      <c r="O14" s="32" t="e">
        <f>L14-#REF!</f>
        <v>#REF!</v>
      </c>
      <c r="P14" s="32">
        <f t="shared" si="0"/>
        <v>2.25</v>
      </c>
      <c r="Q14" s="32">
        <f t="shared" si="1"/>
        <v>3</v>
      </c>
    </row>
    <row r="15" spans="1:17" s="31" customFormat="1" ht="43.5" customHeight="1" x14ac:dyDescent="0.25">
      <c r="A15" s="41" t="s">
        <v>50</v>
      </c>
      <c r="B15" s="24"/>
      <c r="C15" s="25" t="s">
        <v>172</v>
      </c>
      <c r="D15" s="27">
        <v>1752</v>
      </c>
      <c r="E15" s="27">
        <v>1971</v>
      </c>
      <c r="F15" s="28"/>
      <c r="G15" s="41" t="s">
        <v>50</v>
      </c>
      <c r="H15" s="25" t="s">
        <v>172</v>
      </c>
      <c r="I15" s="30">
        <v>43</v>
      </c>
      <c r="J15" s="30">
        <v>59</v>
      </c>
      <c r="L15" s="31">
        <v>1472000</v>
      </c>
      <c r="M15" s="31">
        <v>58</v>
      </c>
      <c r="N15" s="31">
        <v>79</v>
      </c>
      <c r="O15" s="32" t="e">
        <f>L15-#REF!</f>
        <v>#REF!</v>
      </c>
      <c r="P15" s="32">
        <f t="shared" si="0"/>
        <v>15</v>
      </c>
      <c r="Q15" s="32">
        <f t="shared" si="1"/>
        <v>20</v>
      </c>
    </row>
    <row r="16" spans="1:17" s="31" customFormat="1" ht="43.5" customHeight="1" x14ac:dyDescent="0.25">
      <c r="A16" s="41" t="s">
        <v>52</v>
      </c>
      <c r="B16" s="24"/>
      <c r="C16" s="25" t="s">
        <v>173</v>
      </c>
      <c r="D16" s="27">
        <v>1608</v>
      </c>
      <c r="E16" s="27">
        <v>1951</v>
      </c>
      <c r="F16" s="28"/>
      <c r="G16" s="41" t="s">
        <v>52</v>
      </c>
      <c r="H16" s="25" t="s">
        <v>173</v>
      </c>
      <c r="I16" s="30">
        <v>70</v>
      </c>
      <c r="J16" s="30">
        <v>89</v>
      </c>
      <c r="L16" s="31">
        <v>1711500</v>
      </c>
      <c r="M16" s="31">
        <v>94</v>
      </c>
      <c r="N16" s="31">
        <v>121</v>
      </c>
      <c r="O16" s="32" t="e">
        <f>L16-#REF!</f>
        <v>#REF!</v>
      </c>
      <c r="P16" s="32">
        <f t="shared" si="0"/>
        <v>24</v>
      </c>
      <c r="Q16" s="32">
        <f t="shared" si="1"/>
        <v>32</v>
      </c>
    </row>
    <row r="17" spans="1:17" s="31" customFormat="1" ht="43.5" customHeight="1" x14ac:dyDescent="0.25">
      <c r="A17" s="41" t="s">
        <v>54</v>
      </c>
      <c r="B17" s="24"/>
      <c r="C17" s="25" t="s">
        <v>174</v>
      </c>
      <c r="D17" s="27">
        <v>1636</v>
      </c>
      <c r="E17" s="27">
        <v>2086</v>
      </c>
      <c r="F17" s="28"/>
      <c r="G17" s="41" t="s">
        <v>54</v>
      </c>
      <c r="H17" s="25" t="s">
        <v>174</v>
      </c>
      <c r="I17" s="30">
        <v>43</v>
      </c>
      <c r="J17" s="30">
        <v>59</v>
      </c>
      <c r="L17" s="31">
        <v>981000</v>
      </c>
      <c r="M17" s="31">
        <v>55</v>
      </c>
      <c r="N17" s="31">
        <v>75</v>
      </c>
      <c r="O17" s="32" t="e">
        <f>L17-#REF!</f>
        <v>#REF!</v>
      </c>
      <c r="P17" s="32">
        <f t="shared" si="0"/>
        <v>12</v>
      </c>
      <c r="Q17" s="32">
        <f t="shared" si="1"/>
        <v>16</v>
      </c>
    </row>
    <row r="18" spans="1:17" s="31" customFormat="1" ht="43.5" customHeight="1" x14ac:dyDescent="0.25">
      <c r="A18" s="41" t="s">
        <v>56</v>
      </c>
      <c r="B18" s="24"/>
      <c r="C18" s="25" t="s">
        <v>175</v>
      </c>
      <c r="D18" s="27">
        <v>569</v>
      </c>
      <c r="E18" s="27">
        <v>712</v>
      </c>
      <c r="F18" s="28"/>
      <c r="G18" s="41" t="s">
        <v>56</v>
      </c>
      <c r="H18" s="25" t="s">
        <v>175</v>
      </c>
      <c r="I18" s="30">
        <v>71</v>
      </c>
      <c r="J18" s="30">
        <v>79</v>
      </c>
      <c r="L18" s="31">
        <v>1261000</v>
      </c>
      <c r="M18" s="31">
        <v>85.25</v>
      </c>
      <c r="N18" s="31">
        <v>98</v>
      </c>
      <c r="O18" s="32" t="e">
        <f>L18-#REF!</f>
        <v>#REF!</v>
      </c>
      <c r="P18" s="32">
        <f t="shared" si="0"/>
        <v>14.25</v>
      </c>
      <c r="Q18" s="32">
        <f t="shared" si="1"/>
        <v>19</v>
      </c>
    </row>
    <row r="19" spans="1:17" s="31" customFormat="1" ht="43.5" customHeight="1" x14ac:dyDescent="0.25">
      <c r="A19" s="41" t="s">
        <v>58</v>
      </c>
      <c r="B19" s="24"/>
      <c r="C19" s="25" t="s">
        <v>176</v>
      </c>
      <c r="D19" s="27">
        <v>835</v>
      </c>
      <c r="E19" s="27">
        <v>926</v>
      </c>
      <c r="F19" s="28"/>
      <c r="G19" s="41" t="s">
        <v>58</v>
      </c>
      <c r="H19" s="25" t="s">
        <v>176</v>
      </c>
      <c r="I19" s="30">
        <v>47</v>
      </c>
      <c r="J19" s="30">
        <v>49</v>
      </c>
      <c r="L19" s="31">
        <v>731000</v>
      </c>
      <c r="M19" s="31">
        <v>55.25</v>
      </c>
      <c r="N19" s="31">
        <v>60</v>
      </c>
      <c r="O19" s="32" t="e">
        <f>L19-#REF!</f>
        <v>#REF!</v>
      </c>
      <c r="P19" s="32">
        <f t="shared" si="0"/>
        <v>8.25</v>
      </c>
      <c r="Q19" s="32">
        <f t="shared" si="1"/>
        <v>11</v>
      </c>
    </row>
    <row r="20" spans="1:17" s="31" customFormat="1" ht="43.5" customHeight="1" x14ac:dyDescent="0.25">
      <c r="A20" s="41" t="s">
        <v>60</v>
      </c>
      <c r="B20" s="24"/>
      <c r="C20" s="25" t="s">
        <v>177</v>
      </c>
      <c r="D20" s="27">
        <v>1155</v>
      </c>
      <c r="E20" s="27">
        <v>1317</v>
      </c>
      <c r="F20" s="28"/>
      <c r="G20" s="41" t="s">
        <v>60</v>
      </c>
      <c r="H20" s="25" t="s">
        <v>177</v>
      </c>
      <c r="I20" s="30">
        <v>40</v>
      </c>
      <c r="J20" s="30">
        <v>51</v>
      </c>
      <c r="L20" s="31">
        <v>1129000</v>
      </c>
      <c r="M20" s="31">
        <v>45.25</v>
      </c>
      <c r="N20" s="31">
        <v>58</v>
      </c>
      <c r="O20" s="32" t="e">
        <f>L20-#REF!</f>
        <v>#REF!</v>
      </c>
      <c r="P20" s="32">
        <f t="shared" si="0"/>
        <v>5.25</v>
      </c>
      <c r="Q20" s="32">
        <f t="shared" si="1"/>
        <v>7</v>
      </c>
    </row>
    <row r="21" spans="1:17" s="31" customFormat="1" ht="43.5" customHeight="1" x14ac:dyDescent="0.25">
      <c r="A21" s="41" t="s">
        <v>62</v>
      </c>
      <c r="B21" s="24"/>
      <c r="C21" s="25" t="s">
        <v>178</v>
      </c>
      <c r="D21" s="27">
        <v>3115</v>
      </c>
      <c r="E21" s="27">
        <v>3573</v>
      </c>
      <c r="F21" s="28"/>
      <c r="G21" s="41" t="s">
        <v>62</v>
      </c>
      <c r="H21" s="25" t="s">
        <v>178</v>
      </c>
      <c r="I21" s="30">
        <v>145</v>
      </c>
      <c r="J21" s="30">
        <v>156</v>
      </c>
      <c r="L21" s="31">
        <v>3168000</v>
      </c>
      <c r="M21" s="31">
        <v>179.5</v>
      </c>
      <c r="N21" s="31">
        <v>202</v>
      </c>
      <c r="O21" s="32" t="e">
        <f>L21-#REF!</f>
        <v>#REF!</v>
      </c>
      <c r="P21" s="32">
        <f t="shared" si="0"/>
        <v>34.5</v>
      </c>
      <c r="Q21" s="32">
        <f t="shared" si="1"/>
        <v>46</v>
      </c>
    </row>
    <row r="22" spans="1:17" s="31" customFormat="1" ht="43.5" customHeight="1" x14ac:dyDescent="0.25">
      <c r="A22" s="41" t="s">
        <v>64</v>
      </c>
      <c r="B22" s="24"/>
      <c r="C22" s="25" t="s">
        <v>179</v>
      </c>
      <c r="D22" s="27">
        <v>285</v>
      </c>
      <c r="E22" s="27">
        <v>365</v>
      </c>
      <c r="F22" s="28"/>
      <c r="G22" s="41" t="s">
        <v>64</v>
      </c>
      <c r="H22" s="25" t="s">
        <v>179</v>
      </c>
      <c r="I22" s="30">
        <v>23</v>
      </c>
      <c r="J22" s="30">
        <v>33</v>
      </c>
      <c r="L22" s="31">
        <v>750000</v>
      </c>
      <c r="M22" s="31">
        <v>32</v>
      </c>
      <c r="N22" s="31">
        <v>45</v>
      </c>
      <c r="O22" s="32" t="e">
        <f>L22-#REF!</f>
        <v>#REF!</v>
      </c>
      <c r="P22" s="32">
        <f t="shared" si="0"/>
        <v>9</v>
      </c>
      <c r="Q22" s="32">
        <f t="shared" si="1"/>
        <v>12</v>
      </c>
    </row>
    <row r="23" spans="1:17" s="31" customFormat="1" ht="43.5" customHeight="1" x14ac:dyDescent="0.25">
      <c r="A23" s="41" t="s">
        <v>66</v>
      </c>
      <c r="B23" s="24"/>
      <c r="C23" s="25" t="s">
        <v>180</v>
      </c>
      <c r="D23" s="27">
        <v>1202</v>
      </c>
      <c r="E23" s="27">
        <v>1696</v>
      </c>
      <c r="F23" s="28"/>
      <c r="G23" s="41" t="s">
        <v>66</v>
      </c>
      <c r="H23" s="25" t="s">
        <v>180</v>
      </c>
      <c r="I23" s="30">
        <v>57</v>
      </c>
      <c r="J23" s="30">
        <v>73</v>
      </c>
      <c r="L23" s="31">
        <v>1000000</v>
      </c>
      <c r="M23" s="31">
        <v>64.5</v>
      </c>
      <c r="N23" s="31">
        <v>83</v>
      </c>
      <c r="O23" s="32" t="e">
        <f>L23-#REF!</f>
        <v>#REF!</v>
      </c>
      <c r="P23" s="32">
        <f t="shared" si="0"/>
        <v>7.5</v>
      </c>
      <c r="Q23" s="32">
        <f t="shared" si="1"/>
        <v>10</v>
      </c>
    </row>
    <row r="24" spans="1:17" s="31" customFormat="1" ht="43.5" customHeight="1" x14ac:dyDescent="0.25">
      <c r="A24" s="41" t="s">
        <v>68</v>
      </c>
      <c r="B24" s="24"/>
      <c r="C24" s="25" t="s">
        <v>181</v>
      </c>
      <c r="D24" s="27">
        <v>1810</v>
      </c>
      <c r="E24" s="27">
        <v>2210</v>
      </c>
      <c r="F24" s="28"/>
      <c r="G24" s="41" t="s">
        <v>68</v>
      </c>
      <c r="H24" s="25" t="s">
        <v>181</v>
      </c>
      <c r="I24" s="30">
        <v>48</v>
      </c>
      <c r="J24" s="30">
        <v>57</v>
      </c>
      <c r="L24" s="31">
        <v>1174000</v>
      </c>
      <c r="M24" s="31">
        <v>52.5</v>
      </c>
      <c r="N24" s="31">
        <v>63</v>
      </c>
      <c r="O24" s="32" t="e">
        <f>L24-#REF!</f>
        <v>#REF!</v>
      </c>
      <c r="P24" s="32">
        <f t="shared" si="0"/>
        <v>4.5</v>
      </c>
      <c r="Q24" s="32">
        <f t="shared" si="1"/>
        <v>6</v>
      </c>
    </row>
    <row r="25" spans="1:17" s="31" customFormat="1" ht="43.5" customHeight="1" x14ac:dyDescent="0.25">
      <c r="A25" s="41" t="s">
        <v>70</v>
      </c>
      <c r="B25" s="24"/>
      <c r="C25" s="25" t="s">
        <v>182</v>
      </c>
      <c r="D25" s="27">
        <v>1934</v>
      </c>
      <c r="E25" s="27">
        <v>2477</v>
      </c>
      <c r="F25" s="28"/>
      <c r="G25" s="41" t="s">
        <v>70</v>
      </c>
      <c r="H25" s="25" t="s">
        <v>182</v>
      </c>
      <c r="I25" s="30">
        <v>49</v>
      </c>
      <c r="J25" s="30">
        <v>67</v>
      </c>
      <c r="L25" s="31">
        <v>1276000</v>
      </c>
      <c r="M25" s="31">
        <v>65.5</v>
      </c>
      <c r="N25" s="31">
        <v>89</v>
      </c>
      <c r="O25" s="32" t="e">
        <f>L25-#REF!</f>
        <v>#REF!</v>
      </c>
      <c r="P25" s="32">
        <f t="shared" si="0"/>
        <v>16.5</v>
      </c>
      <c r="Q25" s="32">
        <f t="shared" si="1"/>
        <v>22</v>
      </c>
    </row>
    <row r="26" spans="1:17" s="31" customFormat="1" ht="43.5" customHeight="1" x14ac:dyDescent="0.25">
      <c r="A26" s="41" t="s">
        <v>72</v>
      </c>
      <c r="B26" s="24"/>
      <c r="C26" s="25" t="s">
        <v>183</v>
      </c>
      <c r="D26" s="27">
        <v>1638</v>
      </c>
      <c r="E26" s="27">
        <v>1979</v>
      </c>
      <c r="F26" s="28"/>
      <c r="G26" s="41" t="s">
        <v>72</v>
      </c>
      <c r="H26" s="25" t="s">
        <v>183</v>
      </c>
      <c r="I26" s="30">
        <v>52</v>
      </c>
      <c r="J26" s="30">
        <v>71</v>
      </c>
      <c r="L26" s="31">
        <v>1864000</v>
      </c>
      <c r="M26" s="31">
        <v>76.75</v>
      </c>
      <c r="N26" s="31">
        <v>104</v>
      </c>
      <c r="O26" s="32" t="e">
        <f>L26-#REF!</f>
        <v>#REF!</v>
      </c>
      <c r="P26" s="32">
        <f t="shared" si="0"/>
        <v>24.75</v>
      </c>
      <c r="Q26" s="32">
        <f t="shared" si="1"/>
        <v>33</v>
      </c>
    </row>
    <row r="27" spans="1:17" s="31" customFormat="1" ht="43.5" customHeight="1" x14ac:dyDescent="0.25">
      <c r="A27" s="41" t="s">
        <v>74</v>
      </c>
      <c r="B27" s="24"/>
      <c r="C27" s="25" t="s">
        <v>184</v>
      </c>
      <c r="D27" s="27">
        <v>2902</v>
      </c>
      <c r="E27" s="27">
        <v>3427</v>
      </c>
      <c r="F27" s="28"/>
      <c r="G27" s="41" t="s">
        <v>74</v>
      </c>
      <c r="H27" s="25" t="s">
        <v>184</v>
      </c>
      <c r="I27" s="30">
        <v>131</v>
      </c>
      <c r="J27" s="30">
        <v>158</v>
      </c>
      <c r="L27" s="31">
        <v>5436000</v>
      </c>
      <c r="M27" s="31">
        <v>153.5</v>
      </c>
      <c r="N27" s="31">
        <v>188</v>
      </c>
      <c r="O27" s="32" t="e">
        <f>L27-#REF!</f>
        <v>#REF!</v>
      </c>
      <c r="P27" s="32">
        <f t="shared" si="0"/>
        <v>22.5</v>
      </c>
      <c r="Q27" s="32">
        <f t="shared" si="1"/>
        <v>30</v>
      </c>
    </row>
    <row r="28" spans="1:17" s="31" customFormat="1" ht="43.5" customHeight="1" x14ac:dyDescent="0.25">
      <c r="A28" s="41" t="s">
        <v>76</v>
      </c>
      <c r="B28" s="24"/>
      <c r="C28" s="25" t="s">
        <v>185</v>
      </c>
      <c r="D28" s="27">
        <v>2006</v>
      </c>
      <c r="E28" s="27">
        <v>2244</v>
      </c>
      <c r="F28" s="28"/>
      <c r="G28" s="41" t="s">
        <v>76</v>
      </c>
      <c r="H28" s="25" t="s">
        <v>185</v>
      </c>
      <c r="I28" s="30">
        <v>106</v>
      </c>
      <c r="J28" s="30">
        <v>117</v>
      </c>
      <c r="L28" s="31">
        <v>2559500</v>
      </c>
      <c r="M28" s="31">
        <v>128.5</v>
      </c>
      <c r="N28" s="31">
        <v>147</v>
      </c>
      <c r="O28" s="32" t="e">
        <f>L28-#REF!</f>
        <v>#REF!</v>
      </c>
      <c r="P28" s="32">
        <f t="shared" si="0"/>
        <v>22.5</v>
      </c>
      <c r="Q28" s="32">
        <f t="shared" si="1"/>
        <v>30</v>
      </c>
    </row>
    <row r="29" spans="1:17" s="31" customFormat="1" ht="43.5" customHeight="1" x14ac:dyDescent="0.25">
      <c r="A29" s="41" t="s">
        <v>78</v>
      </c>
      <c r="B29" s="24"/>
      <c r="C29" s="25" t="s">
        <v>186</v>
      </c>
      <c r="D29" s="27">
        <v>1139</v>
      </c>
      <c r="E29" s="27">
        <v>1585</v>
      </c>
      <c r="F29" s="28"/>
      <c r="G29" s="41" t="s">
        <v>78</v>
      </c>
      <c r="H29" s="25" t="s">
        <v>186</v>
      </c>
      <c r="I29" s="30">
        <v>51</v>
      </c>
      <c r="J29" s="30">
        <v>64</v>
      </c>
      <c r="L29" s="31">
        <v>1221000</v>
      </c>
      <c r="M29" s="31">
        <v>59.25</v>
      </c>
      <c r="N29" s="31">
        <v>75</v>
      </c>
      <c r="O29" s="32" t="e">
        <f>L29-#REF!</f>
        <v>#REF!</v>
      </c>
      <c r="P29" s="32">
        <f t="shared" si="0"/>
        <v>8.25</v>
      </c>
      <c r="Q29" s="32">
        <f t="shared" si="1"/>
        <v>11</v>
      </c>
    </row>
    <row r="30" spans="1:17" s="31" customFormat="1" ht="43.5" customHeight="1" x14ac:dyDescent="0.25">
      <c r="A30" s="41" t="s">
        <v>80</v>
      </c>
      <c r="B30" s="24"/>
      <c r="C30" s="25" t="s">
        <v>187</v>
      </c>
      <c r="D30" s="27">
        <v>1585</v>
      </c>
      <c r="E30" s="27">
        <v>2157</v>
      </c>
      <c r="F30" s="28"/>
      <c r="G30" s="41" t="s">
        <v>80</v>
      </c>
      <c r="H30" s="25" t="s">
        <v>187</v>
      </c>
      <c r="I30" s="30">
        <v>25</v>
      </c>
      <c r="J30" s="30">
        <v>34</v>
      </c>
      <c r="L30" s="31">
        <v>640000</v>
      </c>
      <c r="M30" s="31">
        <v>30.25</v>
      </c>
      <c r="N30" s="31">
        <v>41</v>
      </c>
      <c r="O30" s="32" t="e">
        <f>L30-#REF!</f>
        <v>#REF!</v>
      </c>
      <c r="P30" s="32">
        <f t="shared" si="0"/>
        <v>5.25</v>
      </c>
      <c r="Q30" s="32">
        <f t="shared" si="1"/>
        <v>7</v>
      </c>
    </row>
    <row r="31" spans="1:17" s="31" customFormat="1" ht="35.25" customHeight="1" x14ac:dyDescent="0.25">
      <c r="A31" s="59" t="s">
        <v>21</v>
      </c>
      <c r="B31" s="59"/>
      <c r="C31" s="59"/>
      <c r="D31" s="60">
        <f>SUM(D8:D30)</f>
        <v>40123</v>
      </c>
      <c r="E31" s="60">
        <f>SUM(E8:E30)</f>
        <v>48513</v>
      </c>
      <c r="F31" s="35"/>
      <c r="G31" s="59" t="s">
        <v>21</v>
      </c>
      <c r="H31" s="59"/>
      <c r="I31" s="60">
        <f>SUM(I8:I30)</f>
        <v>1420</v>
      </c>
      <c r="J31" s="60">
        <f>SUM(J8:J30)</f>
        <v>1720</v>
      </c>
    </row>
    <row r="32" spans="1:17" s="31" customFormat="1" ht="35.25" customHeight="1" x14ac:dyDescent="0.25">
      <c r="A32" s="59"/>
      <c r="B32" s="59"/>
      <c r="C32" s="59"/>
      <c r="D32" s="60"/>
      <c r="E32" s="60"/>
      <c r="F32" s="35"/>
      <c r="G32" s="59"/>
      <c r="H32" s="59"/>
      <c r="I32" s="60"/>
      <c r="J32" s="60"/>
    </row>
    <row r="33" spans="3:10" ht="34.5" customHeight="1" x14ac:dyDescent="0.25">
      <c r="G33" s="36"/>
      <c r="H33" s="36"/>
      <c r="I33" s="37"/>
      <c r="J33" s="38"/>
    </row>
    <row r="34" spans="3:10" ht="20.25" x14ac:dyDescent="0.25">
      <c r="F34" s="39"/>
      <c r="G34" s="14"/>
      <c r="H34" s="14"/>
      <c r="I34" s="15"/>
      <c r="J34" s="14"/>
    </row>
    <row r="35" spans="3:10" x14ac:dyDescent="0.25">
      <c r="C35" s="40"/>
    </row>
    <row r="38" spans="3:10" x14ac:dyDescent="0.25">
      <c r="C38" s="40"/>
    </row>
  </sheetData>
  <mergeCells count="8">
    <mergeCell ref="A2:J2"/>
    <mergeCell ref="A3:J3"/>
    <mergeCell ref="A31:C32"/>
    <mergeCell ref="D31:D32"/>
    <mergeCell ref="E31:E32"/>
    <mergeCell ref="G31:H32"/>
    <mergeCell ref="I31:I32"/>
    <mergeCell ref="J31:J32"/>
  </mergeCells>
  <pageMargins left="0" right="0" top="0.31496062992125984" bottom="3.937007874015748E-2" header="0" footer="3.937007874015748E-2"/>
  <pageSetup paperSize="9" scale="5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50" workbookViewId="0">
      <selection activeCell="D10" sqref="D10"/>
    </sheetView>
  </sheetViews>
  <sheetFormatPr defaultRowHeight="18.75" x14ac:dyDescent="0.25"/>
  <cols>
    <col min="1" max="1" width="6" style="1" customWidth="1"/>
    <col min="2" max="2" width="1.90625" style="2" customWidth="1"/>
    <col min="3" max="3" width="25.453125" style="2" customWidth="1"/>
    <col min="4" max="4" width="20.36328125" style="3" customWidth="1"/>
    <col min="5" max="5" width="16.54296875" style="2" customWidth="1"/>
    <col min="6" max="6" width="15.453125" style="2" customWidth="1"/>
    <col min="7" max="7" width="3.26953125" style="2" customWidth="1"/>
    <col min="8" max="8" width="6.1796875" style="2" customWidth="1"/>
    <col min="9" max="9" width="24.81640625" style="2" customWidth="1"/>
    <col min="10" max="10" width="18.7265625" style="3" customWidth="1"/>
    <col min="11" max="11" width="16.36328125" style="3" customWidth="1"/>
    <col min="12" max="12" width="14.81640625" style="2" customWidth="1"/>
    <col min="13" max="13" width="8.7265625" style="2"/>
    <col min="14" max="14" width="17.26953125" style="2" customWidth="1"/>
    <col min="15" max="15" width="19.26953125" style="2" customWidth="1"/>
    <col min="16" max="16" width="21.08984375" style="2" customWidth="1"/>
    <col min="17" max="17" width="20.7265625" style="2" customWidth="1"/>
    <col min="18" max="18" width="8.7265625" style="2"/>
    <col min="19" max="19" width="11.36328125" style="2" bestFit="1" customWidth="1"/>
    <col min="20" max="16384" width="8.7265625" style="2"/>
  </cols>
  <sheetData>
    <row r="1" spans="1:12" ht="20.25" customHeight="1" x14ac:dyDescent="0.25"/>
    <row r="2" spans="1:12" s="4" customFormat="1" ht="47.2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s="4" customFormat="1" ht="47.25" customHeight="1" x14ac:dyDescent="0.25">
      <c r="A3" s="58" t="s">
        <v>280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s="4" customFormat="1" ht="39.75" customHeight="1" x14ac:dyDescent="0.25">
      <c r="A4" s="5"/>
      <c r="B4" s="5"/>
      <c r="C4" s="5"/>
      <c r="D4" s="6"/>
      <c r="E4" s="5"/>
      <c r="F4" s="5"/>
      <c r="G4" s="5"/>
      <c r="H4" s="5"/>
      <c r="I4" s="5"/>
      <c r="J4" s="6"/>
      <c r="K4" s="6"/>
      <c r="L4" s="5"/>
    </row>
    <row r="5" spans="1:12" s="4" customFormat="1" ht="41.25" customHeight="1" x14ac:dyDescent="0.5">
      <c r="A5" s="7" t="s">
        <v>281</v>
      </c>
      <c r="B5" s="8"/>
      <c r="C5" s="9"/>
      <c r="D5" s="10"/>
      <c r="E5" s="10"/>
      <c r="F5" s="10"/>
      <c r="G5" s="9"/>
      <c r="H5" s="11" t="s">
        <v>273</v>
      </c>
      <c r="I5" s="9"/>
      <c r="J5" s="12"/>
      <c r="K5" s="12"/>
    </row>
    <row r="6" spans="1:12" s="14" customFormat="1" ht="24.75" customHeight="1" x14ac:dyDescent="0.25">
      <c r="A6" s="13"/>
      <c r="D6" s="13"/>
      <c r="E6" s="13"/>
      <c r="F6" s="13"/>
      <c r="J6" s="15"/>
      <c r="K6" s="15"/>
    </row>
    <row r="7" spans="1:12" s="22" customFormat="1" ht="71.25" customHeight="1" x14ac:dyDescent="0.25">
      <c r="A7" s="55" t="s">
        <v>1</v>
      </c>
      <c r="B7" s="17"/>
      <c r="C7" s="18" t="s">
        <v>2</v>
      </c>
      <c r="D7" s="19" t="s">
        <v>3</v>
      </c>
      <c r="E7" s="20" t="s">
        <v>4</v>
      </c>
      <c r="F7" s="20" t="s">
        <v>5</v>
      </c>
      <c r="G7" s="21"/>
      <c r="H7" s="55" t="s">
        <v>1</v>
      </c>
      <c r="I7" s="18" t="s">
        <v>2</v>
      </c>
      <c r="J7" s="56" t="s">
        <v>6</v>
      </c>
      <c r="K7" s="20" t="s">
        <v>4</v>
      </c>
      <c r="L7" s="20" t="s">
        <v>5</v>
      </c>
    </row>
    <row r="8" spans="1:12" s="31" customFormat="1" ht="43.5" customHeight="1" x14ac:dyDescent="0.25">
      <c r="A8" s="41" t="s">
        <v>36</v>
      </c>
      <c r="B8" s="24"/>
      <c r="C8" s="25" t="s">
        <v>188</v>
      </c>
      <c r="D8" s="26">
        <v>40750000</v>
      </c>
      <c r="E8" s="27">
        <v>3050</v>
      </c>
      <c r="F8" s="27">
        <v>4534</v>
      </c>
      <c r="G8" s="28"/>
      <c r="H8" s="41" t="s">
        <v>36</v>
      </c>
      <c r="I8" s="25" t="s">
        <v>188</v>
      </c>
      <c r="J8" s="29">
        <v>1646000</v>
      </c>
      <c r="K8" s="53">
        <v>88</v>
      </c>
      <c r="L8" s="30">
        <v>126</v>
      </c>
    </row>
    <row r="9" spans="1:12" s="31" customFormat="1" ht="43.5" customHeight="1" x14ac:dyDescent="0.25">
      <c r="A9" s="41" t="s">
        <v>38</v>
      </c>
      <c r="B9" s="24"/>
      <c r="C9" s="25" t="s">
        <v>189</v>
      </c>
      <c r="D9" s="26">
        <f>46108500+901000</f>
        <v>47009500</v>
      </c>
      <c r="E9" s="27">
        <v>3590</v>
      </c>
      <c r="F9" s="27">
        <v>5287</v>
      </c>
      <c r="G9" s="28"/>
      <c r="H9" s="41" t="s">
        <v>38</v>
      </c>
      <c r="I9" s="25" t="s">
        <v>189</v>
      </c>
      <c r="J9" s="29">
        <f>793000+685000</f>
        <v>1478000</v>
      </c>
      <c r="K9" s="30">
        <f>58+40</f>
        <v>98</v>
      </c>
      <c r="L9" s="30">
        <f>80+51</f>
        <v>131</v>
      </c>
    </row>
    <row r="10" spans="1:12" s="31" customFormat="1" ht="43.5" customHeight="1" x14ac:dyDescent="0.25">
      <c r="A10" s="41" t="s">
        <v>40</v>
      </c>
      <c r="B10" s="24"/>
      <c r="C10" s="25" t="s">
        <v>190</v>
      </c>
      <c r="D10" s="26">
        <v>67384500</v>
      </c>
      <c r="E10" s="27">
        <v>4439</v>
      </c>
      <c r="F10" s="27">
        <v>7568</v>
      </c>
      <c r="G10" s="28"/>
      <c r="H10" s="41" t="s">
        <v>40</v>
      </c>
      <c r="I10" s="25" t="s">
        <v>190</v>
      </c>
      <c r="J10" s="29">
        <v>2244000</v>
      </c>
      <c r="K10" s="30">
        <v>186</v>
      </c>
      <c r="L10" s="30">
        <v>251</v>
      </c>
    </row>
    <row r="11" spans="1:12" s="31" customFormat="1" ht="43.5" customHeight="1" x14ac:dyDescent="0.25">
      <c r="A11" s="41" t="s">
        <v>42</v>
      </c>
      <c r="B11" s="24"/>
      <c r="C11" s="25" t="s">
        <v>279</v>
      </c>
      <c r="D11" s="26">
        <f>40574000+9515500+6149000</f>
        <v>56238500</v>
      </c>
      <c r="E11" s="27">
        <f>4146+569+451</f>
        <v>5166</v>
      </c>
      <c r="F11" s="27">
        <f>5528+941+687</f>
        <v>7156</v>
      </c>
      <c r="G11" s="28"/>
      <c r="H11" s="41" t="s">
        <v>42</v>
      </c>
      <c r="I11" s="25" t="s">
        <v>279</v>
      </c>
      <c r="J11" s="29">
        <f>926000+714000</f>
        <v>1640000</v>
      </c>
      <c r="K11" s="30">
        <f>62+31</f>
        <v>93</v>
      </c>
      <c r="L11" s="30">
        <f>79+49</f>
        <v>128</v>
      </c>
    </row>
    <row r="12" spans="1:12" s="31" customFormat="1" ht="43.5" customHeight="1" x14ac:dyDescent="0.25">
      <c r="A12" s="41">
        <v>5</v>
      </c>
      <c r="B12" s="24"/>
      <c r="C12" s="25" t="s">
        <v>192</v>
      </c>
      <c r="D12" s="26">
        <v>42816700</v>
      </c>
      <c r="E12" s="27">
        <v>3864</v>
      </c>
      <c r="F12" s="27">
        <v>5532</v>
      </c>
      <c r="G12" s="28"/>
      <c r="H12" s="41">
        <v>5</v>
      </c>
      <c r="I12" s="25" t="s">
        <v>192</v>
      </c>
      <c r="J12" s="29">
        <v>1471000</v>
      </c>
      <c r="K12" s="30">
        <v>59</v>
      </c>
      <c r="L12" s="30">
        <v>80</v>
      </c>
    </row>
    <row r="13" spans="1:12" s="31" customFormat="1" ht="43.5" customHeight="1" x14ac:dyDescent="0.25">
      <c r="A13" s="41">
        <v>6</v>
      </c>
      <c r="B13" s="24"/>
      <c r="C13" s="25" t="s">
        <v>193</v>
      </c>
      <c r="D13" s="26">
        <v>57693500</v>
      </c>
      <c r="E13" s="27">
        <v>5314</v>
      </c>
      <c r="F13" s="27">
        <v>7287</v>
      </c>
      <c r="G13" s="28"/>
      <c r="H13" s="41">
        <v>6</v>
      </c>
      <c r="I13" s="25" t="s">
        <v>193</v>
      </c>
      <c r="J13" s="29">
        <v>2511000</v>
      </c>
      <c r="K13" s="30">
        <v>92</v>
      </c>
      <c r="L13" s="30">
        <v>143</v>
      </c>
    </row>
    <row r="14" spans="1:12" s="31" customFormat="1" ht="43.5" customHeight="1" x14ac:dyDescent="0.25">
      <c r="A14" s="41">
        <v>7</v>
      </c>
      <c r="B14" s="24"/>
      <c r="C14" s="25" t="s">
        <v>194</v>
      </c>
      <c r="D14" s="26">
        <v>50756500</v>
      </c>
      <c r="E14" s="27">
        <v>4724</v>
      </c>
      <c r="F14" s="27">
        <v>7000</v>
      </c>
      <c r="G14" s="28"/>
      <c r="H14" s="41">
        <v>7</v>
      </c>
      <c r="I14" s="25" t="s">
        <v>194</v>
      </c>
      <c r="J14" s="29">
        <v>2597000</v>
      </c>
      <c r="K14" s="30">
        <v>136</v>
      </c>
      <c r="L14" s="30">
        <v>198</v>
      </c>
    </row>
    <row r="15" spans="1:12" s="31" customFormat="1" ht="43.5" customHeight="1" x14ac:dyDescent="0.25">
      <c r="A15" s="41">
        <v>8</v>
      </c>
      <c r="B15" s="24"/>
      <c r="C15" s="25" t="s">
        <v>195</v>
      </c>
      <c r="D15" s="26">
        <v>36293000</v>
      </c>
      <c r="E15" s="27">
        <v>2494</v>
      </c>
      <c r="F15" s="27">
        <v>3734</v>
      </c>
      <c r="G15" s="28"/>
      <c r="H15" s="41">
        <v>8</v>
      </c>
      <c r="I15" s="25" t="s">
        <v>195</v>
      </c>
      <c r="J15" s="29">
        <v>1954000</v>
      </c>
      <c r="K15" s="30">
        <v>85</v>
      </c>
      <c r="L15" s="30">
        <v>132</v>
      </c>
    </row>
    <row r="16" spans="1:12" s="31" customFormat="1" ht="35.25" customHeight="1" x14ac:dyDescent="0.25">
      <c r="A16" s="59" t="s">
        <v>21</v>
      </c>
      <c r="B16" s="59"/>
      <c r="C16" s="59"/>
      <c r="D16" s="61">
        <f>SUM(D8:D15)</f>
        <v>398942200</v>
      </c>
      <c r="E16" s="60">
        <f>SUM(E8:E15)</f>
        <v>32641</v>
      </c>
      <c r="F16" s="60">
        <f>SUM(F8:F15)</f>
        <v>48098</v>
      </c>
      <c r="G16" s="35"/>
      <c r="H16" s="59" t="s">
        <v>21</v>
      </c>
      <c r="I16" s="59"/>
      <c r="J16" s="61">
        <f>SUM(J8:J15)</f>
        <v>15541000</v>
      </c>
      <c r="K16" s="60">
        <f>SUM(K8:K15)</f>
        <v>837</v>
      </c>
      <c r="L16" s="60">
        <f>SUM(L8:L15)</f>
        <v>1189</v>
      </c>
    </row>
    <row r="17" spans="1:12" s="31" customFormat="1" ht="35.25" customHeight="1" x14ac:dyDescent="0.25">
      <c r="A17" s="59"/>
      <c r="B17" s="59"/>
      <c r="C17" s="59"/>
      <c r="D17" s="61"/>
      <c r="E17" s="60"/>
      <c r="F17" s="60"/>
      <c r="G17" s="35"/>
      <c r="H17" s="59"/>
      <c r="I17" s="59"/>
      <c r="J17" s="61"/>
      <c r="K17" s="60"/>
      <c r="L17" s="60"/>
    </row>
    <row r="18" spans="1:12" ht="34.5" customHeight="1" x14ac:dyDescent="0.25">
      <c r="H18" s="36"/>
      <c r="I18" s="36"/>
      <c r="J18" s="37"/>
      <c r="K18" s="37"/>
      <c r="L18" s="38"/>
    </row>
    <row r="19" spans="1:12" ht="20.25" x14ac:dyDescent="0.25">
      <c r="G19" s="39"/>
      <c r="H19" s="14"/>
      <c r="I19" s="14"/>
      <c r="J19" s="15"/>
      <c r="K19" s="15"/>
      <c r="L19" s="14"/>
    </row>
    <row r="20" spans="1:12" x14ac:dyDescent="0.25">
      <c r="C20" s="40"/>
    </row>
    <row r="23" spans="1:12" x14ac:dyDescent="0.25">
      <c r="C23" s="40"/>
    </row>
  </sheetData>
  <mergeCells count="10">
    <mergeCell ref="A2:L2"/>
    <mergeCell ref="A3:L3"/>
    <mergeCell ref="A16:C17"/>
    <mergeCell ref="D16:D17"/>
    <mergeCell ref="E16:E17"/>
    <mergeCell ref="F16:F17"/>
    <mergeCell ref="H16:I17"/>
    <mergeCell ref="J16:J17"/>
    <mergeCell ref="K16:K17"/>
    <mergeCell ref="L16:L17"/>
  </mergeCells>
  <pageMargins left="0" right="0" top="0.31496062992125984" bottom="3.937007874015748E-2" header="0" footer="3.937007874015748E-2"/>
  <pageSetup paperSize="9" scale="57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50" workbookViewId="0">
      <selection activeCell="I1" sqref="I1:I1048576"/>
    </sheetView>
  </sheetViews>
  <sheetFormatPr defaultRowHeight="18.75" x14ac:dyDescent="0.25"/>
  <cols>
    <col min="1" max="1" width="6" style="1" customWidth="1"/>
    <col min="2" max="2" width="1.90625" style="2" customWidth="1"/>
    <col min="3" max="3" width="25.453125" style="2" customWidth="1"/>
    <col min="4" max="4" width="16.54296875" style="2" customWidth="1"/>
    <col min="5" max="5" width="15.453125" style="2" customWidth="1"/>
    <col min="6" max="6" width="3.26953125" style="2" customWidth="1"/>
    <col min="7" max="7" width="6.1796875" style="2" customWidth="1"/>
    <col min="8" max="8" width="24.81640625" style="2" customWidth="1"/>
    <col min="9" max="9" width="16.36328125" style="3" customWidth="1"/>
    <col min="10" max="10" width="14.81640625" style="2" customWidth="1"/>
    <col min="11" max="11" width="8.7265625" style="2"/>
    <col min="12" max="12" width="17.26953125" style="2" customWidth="1"/>
    <col min="13" max="13" width="19.26953125" style="2" customWidth="1"/>
    <col min="14" max="14" width="21.08984375" style="2" customWidth="1"/>
    <col min="15" max="15" width="20.7265625" style="2" customWidth="1"/>
    <col min="16" max="16" width="8.7265625" style="2"/>
    <col min="17" max="17" width="11.36328125" style="2" bestFit="1" customWidth="1"/>
    <col min="18" max="16384" width="8.7265625" style="2"/>
  </cols>
  <sheetData>
    <row r="1" spans="1:10" ht="20.25" customHeight="1" x14ac:dyDescent="0.25"/>
    <row r="2" spans="1:10" s="4" customFormat="1" ht="47.2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s="4" customFormat="1" ht="47.25" customHeight="1" x14ac:dyDescent="0.25">
      <c r="A3" s="58" t="s">
        <v>280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s="4" customFormat="1" ht="39.75" customHeight="1" x14ac:dyDescent="0.25">
      <c r="A4" s="5"/>
      <c r="B4" s="5"/>
      <c r="C4" s="5"/>
      <c r="D4" s="5"/>
      <c r="E4" s="5"/>
      <c r="F4" s="5"/>
      <c r="G4" s="5"/>
      <c r="H4" s="5"/>
      <c r="I4" s="6"/>
      <c r="J4" s="5"/>
    </row>
    <row r="5" spans="1:10" s="4" customFormat="1" ht="41.25" customHeight="1" x14ac:dyDescent="0.5">
      <c r="A5" s="7" t="s">
        <v>281</v>
      </c>
      <c r="B5" s="8"/>
      <c r="C5" s="9"/>
      <c r="D5" s="10"/>
      <c r="E5" s="10"/>
      <c r="F5" s="9"/>
      <c r="G5" s="11" t="s">
        <v>273</v>
      </c>
      <c r="H5" s="9"/>
      <c r="I5" s="12"/>
    </row>
    <row r="6" spans="1:10" s="14" customFormat="1" ht="24.75" customHeight="1" x14ac:dyDescent="0.25">
      <c r="A6" s="13"/>
      <c r="D6" s="13"/>
      <c r="E6" s="13"/>
      <c r="I6" s="15"/>
    </row>
    <row r="7" spans="1:10" s="22" customFormat="1" ht="71.25" customHeight="1" x14ac:dyDescent="0.25">
      <c r="A7" s="43" t="s">
        <v>1</v>
      </c>
      <c r="B7" s="17"/>
      <c r="C7" s="18" t="s">
        <v>2</v>
      </c>
      <c r="D7" s="20" t="s">
        <v>4</v>
      </c>
      <c r="E7" s="20" t="s">
        <v>5</v>
      </c>
      <c r="F7" s="21"/>
      <c r="G7" s="43" t="s">
        <v>1</v>
      </c>
      <c r="H7" s="18" t="s">
        <v>2</v>
      </c>
      <c r="I7" s="20" t="s">
        <v>4</v>
      </c>
      <c r="J7" s="20" t="s">
        <v>5</v>
      </c>
    </row>
    <row r="8" spans="1:10" s="31" customFormat="1" ht="43.5" customHeight="1" x14ac:dyDescent="0.25">
      <c r="A8" s="41" t="s">
        <v>36</v>
      </c>
      <c r="B8" s="24"/>
      <c r="C8" s="25" t="s">
        <v>188</v>
      </c>
      <c r="D8" s="27">
        <v>3050</v>
      </c>
      <c r="E8" s="27">
        <v>4534</v>
      </c>
      <c r="F8" s="28"/>
      <c r="G8" s="41" t="s">
        <v>36</v>
      </c>
      <c r="H8" s="25" t="s">
        <v>188</v>
      </c>
      <c r="I8" s="53">
        <v>99</v>
      </c>
      <c r="J8" s="30">
        <v>153</v>
      </c>
    </row>
    <row r="9" spans="1:10" s="31" customFormat="1" ht="43.5" customHeight="1" x14ac:dyDescent="0.25">
      <c r="A9" s="41" t="s">
        <v>38</v>
      </c>
      <c r="B9" s="24"/>
      <c r="C9" s="25" t="s">
        <v>189</v>
      </c>
      <c r="D9" s="27">
        <v>3590</v>
      </c>
      <c r="E9" s="27">
        <v>5287</v>
      </c>
      <c r="F9" s="28"/>
      <c r="G9" s="41" t="s">
        <v>38</v>
      </c>
      <c r="H9" s="25" t="s">
        <v>189</v>
      </c>
      <c r="I9" s="30">
        <v>72</v>
      </c>
      <c r="J9" s="30">
        <v>99</v>
      </c>
    </row>
    <row r="10" spans="1:10" s="31" customFormat="1" ht="43.5" customHeight="1" x14ac:dyDescent="0.25">
      <c r="A10" s="41" t="s">
        <v>40</v>
      </c>
      <c r="B10" s="24"/>
      <c r="C10" s="25" t="s">
        <v>190</v>
      </c>
      <c r="D10" s="27">
        <v>4439</v>
      </c>
      <c r="E10" s="27">
        <v>7568</v>
      </c>
      <c r="F10" s="28"/>
      <c r="G10" s="41" t="s">
        <v>40</v>
      </c>
      <c r="H10" s="25" t="s">
        <v>190</v>
      </c>
      <c r="I10" s="30">
        <v>219</v>
      </c>
      <c r="J10" s="30">
        <v>291</v>
      </c>
    </row>
    <row r="11" spans="1:10" s="31" customFormat="1" ht="43.5" customHeight="1" x14ac:dyDescent="0.25">
      <c r="A11" s="41" t="s">
        <v>42</v>
      </c>
      <c r="B11" s="24"/>
      <c r="C11" s="25" t="s">
        <v>279</v>
      </c>
      <c r="D11" s="27">
        <v>4146</v>
      </c>
      <c r="E11" s="27">
        <v>5528</v>
      </c>
      <c r="F11" s="28"/>
      <c r="G11" s="41" t="s">
        <v>42</v>
      </c>
      <c r="H11" s="25" t="s">
        <v>279</v>
      </c>
      <c r="I11" s="30"/>
      <c r="J11" s="30">
        <v>0</v>
      </c>
    </row>
    <row r="12" spans="1:10" s="31" customFormat="1" ht="43.5" customHeight="1" x14ac:dyDescent="0.25">
      <c r="A12" s="41" t="s">
        <v>44</v>
      </c>
      <c r="B12" s="24"/>
      <c r="C12" s="25" t="s">
        <v>277</v>
      </c>
      <c r="D12" s="27">
        <v>569</v>
      </c>
      <c r="E12" s="27">
        <v>941</v>
      </c>
      <c r="F12" s="28"/>
      <c r="G12" s="41" t="s">
        <v>44</v>
      </c>
      <c r="H12" s="25" t="s">
        <v>277</v>
      </c>
      <c r="I12" s="30">
        <v>70</v>
      </c>
      <c r="J12" s="30">
        <v>88</v>
      </c>
    </row>
    <row r="13" spans="1:10" s="31" customFormat="1" ht="43.5" customHeight="1" x14ac:dyDescent="0.25">
      <c r="A13" s="41" t="s">
        <v>46</v>
      </c>
      <c r="B13" s="24"/>
      <c r="C13" s="25" t="s">
        <v>278</v>
      </c>
      <c r="D13" s="27">
        <v>451</v>
      </c>
      <c r="E13" s="27">
        <v>687</v>
      </c>
      <c r="F13" s="28"/>
      <c r="G13" s="41" t="s">
        <v>46</v>
      </c>
      <c r="H13" s="25" t="s">
        <v>278</v>
      </c>
      <c r="I13" s="30">
        <v>34</v>
      </c>
      <c r="J13" s="30">
        <v>53</v>
      </c>
    </row>
    <row r="14" spans="1:10" s="31" customFormat="1" ht="43.5" customHeight="1" x14ac:dyDescent="0.25">
      <c r="A14" s="41" t="s">
        <v>48</v>
      </c>
      <c r="B14" s="24"/>
      <c r="C14" s="25" t="s">
        <v>192</v>
      </c>
      <c r="D14" s="27">
        <v>3878</v>
      </c>
      <c r="E14" s="27">
        <v>5554</v>
      </c>
      <c r="F14" s="28"/>
      <c r="G14" s="41" t="s">
        <v>48</v>
      </c>
      <c r="H14" s="25" t="s">
        <v>192</v>
      </c>
      <c r="I14" s="30">
        <v>73</v>
      </c>
      <c r="J14" s="30">
        <v>102</v>
      </c>
    </row>
    <row r="15" spans="1:10" s="31" customFormat="1" ht="43.5" customHeight="1" x14ac:dyDescent="0.25">
      <c r="A15" s="41" t="s">
        <v>50</v>
      </c>
      <c r="B15" s="24"/>
      <c r="C15" s="25" t="s">
        <v>193</v>
      </c>
      <c r="D15" s="27">
        <v>5336</v>
      </c>
      <c r="E15" s="27">
        <v>7325</v>
      </c>
      <c r="F15" s="28"/>
      <c r="G15" s="41" t="s">
        <v>50</v>
      </c>
      <c r="H15" s="25" t="s">
        <v>193</v>
      </c>
      <c r="I15" s="30">
        <v>114</v>
      </c>
      <c r="J15" s="30">
        <v>181</v>
      </c>
    </row>
    <row r="16" spans="1:10" s="31" customFormat="1" ht="43.5" customHeight="1" x14ac:dyDescent="0.25">
      <c r="A16" s="41" t="s">
        <v>52</v>
      </c>
      <c r="B16" s="24"/>
      <c r="C16" s="25" t="s">
        <v>194</v>
      </c>
      <c r="D16" s="27">
        <v>4748</v>
      </c>
      <c r="E16" s="27">
        <v>7040</v>
      </c>
      <c r="F16" s="28"/>
      <c r="G16" s="41" t="s">
        <v>52</v>
      </c>
      <c r="H16" s="25" t="s">
        <v>194</v>
      </c>
      <c r="I16" s="30">
        <v>160</v>
      </c>
      <c r="J16" s="30">
        <v>238</v>
      </c>
    </row>
    <row r="17" spans="1:10" s="31" customFormat="1" ht="43.5" customHeight="1" x14ac:dyDescent="0.25">
      <c r="A17" s="41" t="s">
        <v>54</v>
      </c>
      <c r="B17" s="24"/>
      <c r="C17" s="25" t="s">
        <v>259</v>
      </c>
      <c r="D17" s="27">
        <v>54</v>
      </c>
      <c r="E17" s="27">
        <v>67</v>
      </c>
      <c r="F17" s="28"/>
      <c r="G17" s="41" t="s">
        <v>54</v>
      </c>
      <c r="H17" s="25" t="s">
        <v>259</v>
      </c>
      <c r="I17" s="30">
        <v>43</v>
      </c>
      <c r="J17" s="30">
        <v>55</v>
      </c>
    </row>
    <row r="18" spans="1:10" s="31" customFormat="1" ht="43.5" customHeight="1" x14ac:dyDescent="0.25">
      <c r="A18" s="41" t="s">
        <v>56</v>
      </c>
      <c r="B18" s="24"/>
      <c r="C18" s="25" t="s">
        <v>195</v>
      </c>
      <c r="D18" s="27">
        <v>2508</v>
      </c>
      <c r="E18" s="27">
        <v>3759</v>
      </c>
      <c r="F18" s="28"/>
      <c r="G18" s="41" t="s">
        <v>56</v>
      </c>
      <c r="H18" s="25" t="s">
        <v>195</v>
      </c>
      <c r="I18" s="30">
        <v>99</v>
      </c>
      <c r="J18" s="30">
        <v>157</v>
      </c>
    </row>
    <row r="19" spans="1:10" s="31" customFormat="1" ht="35.25" customHeight="1" x14ac:dyDescent="0.25">
      <c r="A19" s="59" t="s">
        <v>21</v>
      </c>
      <c r="B19" s="59"/>
      <c r="C19" s="59"/>
      <c r="D19" s="60">
        <f>SUM(D8:D18)</f>
        <v>32769</v>
      </c>
      <c r="E19" s="60">
        <f>SUM(E8:E18)</f>
        <v>48290</v>
      </c>
      <c r="F19" s="35"/>
      <c r="G19" s="59" t="s">
        <v>21</v>
      </c>
      <c r="H19" s="59"/>
      <c r="I19" s="60">
        <f>SUM(I8:I18)</f>
        <v>983</v>
      </c>
      <c r="J19" s="60">
        <f>SUM(J8:J18)</f>
        <v>1417</v>
      </c>
    </row>
    <row r="20" spans="1:10" s="31" customFormat="1" ht="35.25" customHeight="1" x14ac:dyDescent="0.25">
      <c r="A20" s="59"/>
      <c r="B20" s="59"/>
      <c r="C20" s="59"/>
      <c r="D20" s="60"/>
      <c r="E20" s="60"/>
      <c r="F20" s="35"/>
      <c r="G20" s="59"/>
      <c r="H20" s="59"/>
      <c r="I20" s="60"/>
      <c r="J20" s="60"/>
    </row>
    <row r="21" spans="1:10" ht="34.5" customHeight="1" x14ac:dyDescent="0.25">
      <c r="G21" s="36"/>
      <c r="H21" s="36"/>
      <c r="I21" s="37"/>
      <c r="J21" s="38"/>
    </row>
    <row r="22" spans="1:10" ht="20.25" x14ac:dyDescent="0.25">
      <c r="F22" s="39"/>
      <c r="G22" s="14"/>
      <c r="H22" s="14"/>
      <c r="I22" s="15"/>
      <c r="J22" s="14"/>
    </row>
    <row r="23" spans="1:10" x14ac:dyDescent="0.25">
      <c r="C23" s="40"/>
    </row>
    <row r="26" spans="1:10" x14ac:dyDescent="0.25">
      <c r="C26" s="40"/>
    </row>
  </sheetData>
  <mergeCells count="8">
    <mergeCell ref="A2:J2"/>
    <mergeCell ref="A3:J3"/>
    <mergeCell ref="A19:C20"/>
    <mergeCell ref="D19:D20"/>
    <mergeCell ref="E19:E20"/>
    <mergeCell ref="G19:H20"/>
    <mergeCell ref="I19:I20"/>
    <mergeCell ref="J19:J20"/>
  </mergeCells>
  <pageMargins left="0" right="0" top="0.31496062992125984" bottom="3.937007874015748E-2" header="0" footer="3.937007874015748E-2"/>
  <pageSetup paperSize="9" scale="57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="50" workbookViewId="0">
      <selection activeCell="I1" sqref="I1:I1048576"/>
    </sheetView>
  </sheetViews>
  <sheetFormatPr defaultRowHeight="18.75" x14ac:dyDescent="0.25"/>
  <cols>
    <col min="1" max="1" width="6" style="1" customWidth="1"/>
    <col min="2" max="2" width="1.90625" style="2" customWidth="1"/>
    <col min="3" max="3" width="25.453125" style="2" customWidth="1"/>
    <col min="4" max="4" width="16.54296875" style="2" customWidth="1"/>
    <col min="5" max="5" width="15.453125" style="2" customWidth="1"/>
    <col min="6" max="6" width="3.26953125" style="2" customWidth="1"/>
    <col min="7" max="7" width="6.1796875" style="2" customWidth="1"/>
    <col min="8" max="8" width="24.81640625" style="2" customWidth="1"/>
    <col min="9" max="9" width="16.36328125" style="3" customWidth="1"/>
    <col min="10" max="10" width="14.81640625" style="2" customWidth="1"/>
    <col min="11" max="11" width="8.7265625" style="2"/>
    <col min="12" max="12" width="13.81640625" style="2" customWidth="1"/>
    <col min="13" max="16384" width="8.7265625" style="2"/>
  </cols>
  <sheetData>
    <row r="1" spans="1:12" ht="20.25" customHeight="1" x14ac:dyDescent="0.25"/>
    <row r="2" spans="1:12" s="4" customFormat="1" ht="47.2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4" customFormat="1" ht="47.25" customHeight="1" x14ac:dyDescent="0.25">
      <c r="A3" s="58" t="s">
        <v>280</v>
      </c>
      <c r="B3" s="58"/>
      <c r="C3" s="58"/>
      <c r="D3" s="58"/>
      <c r="E3" s="58"/>
      <c r="F3" s="58"/>
      <c r="G3" s="58"/>
      <c r="H3" s="58"/>
      <c r="I3" s="58"/>
      <c r="J3" s="58"/>
    </row>
    <row r="4" spans="1:12" s="4" customFormat="1" ht="39.75" customHeight="1" x14ac:dyDescent="0.25">
      <c r="A4" s="5"/>
      <c r="B4" s="5"/>
      <c r="C4" s="5"/>
      <c r="D4" s="5"/>
      <c r="E4" s="5"/>
      <c r="F4" s="5"/>
      <c r="G4" s="5"/>
      <c r="H4" s="5"/>
      <c r="I4" s="6"/>
      <c r="J4" s="5"/>
    </row>
    <row r="5" spans="1:12" s="4" customFormat="1" ht="41.25" customHeight="1" x14ac:dyDescent="0.5">
      <c r="A5" s="7" t="s">
        <v>281</v>
      </c>
      <c r="B5" s="8"/>
      <c r="C5" s="9"/>
      <c r="D5" s="10"/>
      <c r="E5" s="10"/>
      <c r="F5" s="9"/>
      <c r="G5" s="11" t="s">
        <v>272</v>
      </c>
      <c r="H5" s="9"/>
      <c r="I5" s="12"/>
    </row>
    <row r="6" spans="1:12" s="14" customFormat="1" ht="24.75" customHeight="1" x14ac:dyDescent="0.25">
      <c r="A6" s="13"/>
      <c r="D6" s="13"/>
      <c r="E6" s="13"/>
      <c r="I6" s="15"/>
    </row>
    <row r="7" spans="1:12" s="22" customFormat="1" ht="71.25" customHeight="1" x14ac:dyDescent="0.25">
      <c r="A7" s="43" t="s">
        <v>1</v>
      </c>
      <c r="B7" s="17"/>
      <c r="C7" s="18" t="s">
        <v>2</v>
      </c>
      <c r="D7" s="20" t="s">
        <v>4</v>
      </c>
      <c r="E7" s="20" t="s">
        <v>5</v>
      </c>
      <c r="F7" s="21"/>
      <c r="G7" s="43" t="s">
        <v>1</v>
      </c>
      <c r="H7" s="18" t="s">
        <v>2</v>
      </c>
      <c r="I7" s="20" t="s">
        <v>4</v>
      </c>
      <c r="J7" s="20" t="s">
        <v>5</v>
      </c>
    </row>
    <row r="8" spans="1:12" s="31" customFormat="1" ht="43.5" customHeight="1" x14ac:dyDescent="0.25">
      <c r="A8" s="23">
        <v>1</v>
      </c>
      <c r="B8" s="24"/>
      <c r="C8" s="25" t="s">
        <v>196</v>
      </c>
      <c r="D8" s="27">
        <f>2102+242</f>
        <v>2344</v>
      </c>
      <c r="E8" s="27">
        <f>2840+242</f>
        <v>3082</v>
      </c>
      <c r="F8" s="28"/>
      <c r="G8" s="23">
        <v>1</v>
      </c>
      <c r="H8" s="25" t="s">
        <v>196</v>
      </c>
      <c r="I8" s="30">
        <v>50</v>
      </c>
      <c r="J8" s="30">
        <v>72</v>
      </c>
      <c r="L8" s="32"/>
    </row>
    <row r="9" spans="1:12" s="31" customFormat="1" ht="43.5" customHeight="1" x14ac:dyDescent="0.25">
      <c r="A9" s="23">
        <v>2</v>
      </c>
      <c r="B9" s="24"/>
      <c r="C9" s="25" t="s">
        <v>197</v>
      </c>
      <c r="D9" s="27">
        <v>1098</v>
      </c>
      <c r="E9" s="27">
        <v>1256</v>
      </c>
      <c r="F9" s="28"/>
      <c r="G9" s="23">
        <v>2</v>
      </c>
      <c r="H9" s="25" t="s">
        <v>197</v>
      </c>
      <c r="I9" s="30">
        <v>77</v>
      </c>
      <c r="J9" s="30">
        <v>89</v>
      </c>
      <c r="L9" s="33"/>
    </row>
    <row r="10" spans="1:12" s="31" customFormat="1" ht="43.5" customHeight="1" x14ac:dyDescent="0.25">
      <c r="A10" s="23">
        <v>3</v>
      </c>
      <c r="B10" s="24"/>
      <c r="C10" s="25" t="s">
        <v>198</v>
      </c>
      <c r="D10" s="27">
        <v>1274</v>
      </c>
      <c r="E10" s="27">
        <v>1622</v>
      </c>
      <c r="F10" s="28"/>
      <c r="G10" s="23">
        <v>3</v>
      </c>
      <c r="H10" s="25" t="s">
        <v>198</v>
      </c>
      <c r="I10" s="30">
        <v>64</v>
      </c>
      <c r="J10" s="30">
        <v>81</v>
      </c>
      <c r="L10" s="33"/>
    </row>
    <row r="11" spans="1:12" s="31" customFormat="1" ht="43.5" customHeight="1" x14ac:dyDescent="0.25">
      <c r="A11" s="23">
        <v>4</v>
      </c>
      <c r="B11" s="24"/>
      <c r="C11" s="25" t="s">
        <v>199</v>
      </c>
      <c r="D11" s="27">
        <v>1005</v>
      </c>
      <c r="E11" s="27">
        <v>1169</v>
      </c>
      <c r="F11" s="28"/>
      <c r="G11" s="23">
        <v>4</v>
      </c>
      <c r="H11" s="25" t="s">
        <v>199</v>
      </c>
      <c r="I11" s="30">
        <v>50</v>
      </c>
      <c r="J11" s="30">
        <v>57</v>
      </c>
      <c r="L11" s="33"/>
    </row>
    <row r="12" spans="1:12" s="31" customFormat="1" ht="43.5" customHeight="1" x14ac:dyDescent="0.25">
      <c r="A12" s="23">
        <v>5</v>
      </c>
      <c r="B12" s="24"/>
      <c r="C12" s="25" t="s">
        <v>200</v>
      </c>
      <c r="D12" s="27">
        <v>301</v>
      </c>
      <c r="E12" s="27">
        <v>318</v>
      </c>
      <c r="F12" s="28"/>
      <c r="G12" s="23">
        <v>5</v>
      </c>
      <c r="H12" s="25" t="s">
        <v>200</v>
      </c>
      <c r="I12" s="30">
        <v>44</v>
      </c>
      <c r="J12" s="30">
        <v>47</v>
      </c>
      <c r="L12" s="33"/>
    </row>
    <row r="13" spans="1:12" s="31" customFormat="1" ht="43.5" customHeight="1" x14ac:dyDescent="0.25">
      <c r="A13" s="23">
        <v>6</v>
      </c>
      <c r="B13" s="24"/>
      <c r="C13" s="25" t="s">
        <v>201</v>
      </c>
      <c r="D13" s="27">
        <v>1044</v>
      </c>
      <c r="E13" s="27">
        <v>1226</v>
      </c>
      <c r="F13" s="28"/>
      <c r="G13" s="23">
        <v>6</v>
      </c>
      <c r="H13" s="25" t="s">
        <v>201</v>
      </c>
      <c r="I13" s="30">
        <v>54</v>
      </c>
      <c r="J13" s="30">
        <v>62</v>
      </c>
      <c r="L13" s="33"/>
    </row>
    <row r="14" spans="1:12" s="31" customFormat="1" ht="43.5" customHeight="1" x14ac:dyDescent="0.25">
      <c r="A14" s="23">
        <v>7</v>
      </c>
      <c r="B14" s="24"/>
      <c r="C14" s="25" t="s">
        <v>202</v>
      </c>
      <c r="D14" s="27">
        <v>565</v>
      </c>
      <c r="E14" s="27">
        <v>688</v>
      </c>
      <c r="F14" s="28"/>
      <c r="G14" s="23">
        <v>7</v>
      </c>
      <c r="H14" s="25" t="s">
        <v>202</v>
      </c>
      <c r="I14" s="30">
        <v>49</v>
      </c>
      <c r="J14" s="30">
        <v>57</v>
      </c>
      <c r="L14" s="33"/>
    </row>
    <row r="15" spans="1:12" s="31" customFormat="1" ht="43.5" customHeight="1" x14ac:dyDescent="0.25">
      <c r="A15" s="23">
        <v>8</v>
      </c>
      <c r="B15" s="24"/>
      <c r="C15" s="25" t="s">
        <v>203</v>
      </c>
      <c r="D15" s="27">
        <v>650</v>
      </c>
      <c r="E15" s="27">
        <v>718</v>
      </c>
      <c r="F15" s="28"/>
      <c r="G15" s="23">
        <v>8</v>
      </c>
      <c r="H15" s="25" t="s">
        <v>203</v>
      </c>
      <c r="I15" s="30">
        <v>46</v>
      </c>
      <c r="J15" s="30">
        <v>59</v>
      </c>
      <c r="L15" s="33"/>
    </row>
    <row r="16" spans="1:12" s="31" customFormat="1" ht="43.5" customHeight="1" x14ac:dyDescent="0.25">
      <c r="A16" s="23">
        <v>9</v>
      </c>
      <c r="B16" s="24"/>
      <c r="C16" s="25" t="s">
        <v>204</v>
      </c>
      <c r="D16" s="27">
        <v>882</v>
      </c>
      <c r="E16" s="27">
        <v>995</v>
      </c>
      <c r="F16" s="28"/>
      <c r="G16" s="23">
        <v>9</v>
      </c>
      <c r="H16" s="25" t="s">
        <v>204</v>
      </c>
      <c r="I16" s="30">
        <v>106</v>
      </c>
      <c r="J16" s="30">
        <v>116</v>
      </c>
      <c r="L16" s="33"/>
    </row>
    <row r="17" spans="1:12" s="31" customFormat="1" ht="43.5" customHeight="1" x14ac:dyDescent="0.25">
      <c r="A17" s="23">
        <v>10</v>
      </c>
      <c r="B17" s="24"/>
      <c r="C17" s="25" t="s">
        <v>205</v>
      </c>
      <c r="D17" s="27">
        <v>1076</v>
      </c>
      <c r="E17" s="27">
        <v>1325</v>
      </c>
      <c r="F17" s="28"/>
      <c r="G17" s="23">
        <v>10</v>
      </c>
      <c r="H17" s="25" t="s">
        <v>205</v>
      </c>
      <c r="I17" s="30">
        <v>91</v>
      </c>
      <c r="J17" s="30">
        <v>113</v>
      </c>
      <c r="L17" s="33"/>
    </row>
    <row r="18" spans="1:12" s="31" customFormat="1" ht="43.5" customHeight="1" x14ac:dyDescent="0.25">
      <c r="A18" s="23">
        <v>11</v>
      </c>
      <c r="B18" s="24"/>
      <c r="C18" s="25" t="s">
        <v>206</v>
      </c>
      <c r="D18" s="27">
        <v>1286</v>
      </c>
      <c r="E18" s="27">
        <v>1486</v>
      </c>
      <c r="F18" s="28"/>
      <c r="G18" s="23">
        <v>11</v>
      </c>
      <c r="H18" s="25" t="s">
        <v>206</v>
      </c>
      <c r="I18" s="30">
        <v>85</v>
      </c>
      <c r="J18" s="30">
        <v>96</v>
      </c>
      <c r="L18" s="33"/>
    </row>
    <row r="19" spans="1:12" s="31" customFormat="1" ht="35.25" customHeight="1" x14ac:dyDescent="0.25">
      <c r="A19" s="59" t="s">
        <v>21</v>
      </c>
      <c r="B19" s="59"/>
      <c r="C19" s="59"/>
      <c r="D19" s="60">
        <f>SUM(D8:D18)</f>
        <v>11525</v>
      </c>
      <c r="E19" s="60">
        <f>SUM(E8:E18)</f>
        <v>13885</v>
      </c>
      <c r="F19" s="35"/>
      <c r="G19" s="59" t="s">
        <v>21</v>
      </c>
      <c r="H19" s="59"/>
      <c r="I19" s="60">
        <f>SUM(I8:I18)</f>
        <v>716</v>
      </c>
      <c r="J19" s="60">
        <f>SUM(J8:J18)</f>
        <v>849</v>
      </c>
    </row>
    <row r="20" spans="1:12" s="31" customFormat="1" ht="35.25" customHeight="1" x14ac:dyDescent="0.25">
      <c r="A20" s="59"/>
      <c r="B20" s="59"/>
      <c r="C20" s="59"/>
      <c r="D20" s="60"/>
      <c r="E20" s="60"/>
      <c r="F20" s="35"/>
      <c r="G20" s="59"/>
      <c r="H20" s="59"/>
      <c r="I20" s="60"/>
      <c r="J20" s="60"/>
    </row>
    <row r="21" spans="1:12" ht="34.5" customHeight="1" x14ac:dyDescent="0.25">
      <c r="G21" s="36"/>
      <c r="H21" s="36"/>
      <c r="I21" s="37"/>
      <c r="J21" s="38"/>
    </row>
    <row r="22" spans="1:12" ht="20.25" x14ac:dyDescent="0.25">
      <c r="F22" s="39"/>
      <c r="G22" s="14"/>
      <c r="H22" s="14"/>
      <c r="I22" s="15"/>
      <c r="J22" s="14"/>
    </row>
    <row r="23" spans="1:12" x14ac:dyDescent="0.25">
      <c r="C23" s="40"/>
    </row>
    <row r="26" spans="1:12" x14ac:dyDescent="0.25">
      <c r="C26" s="40"/>
    </row>
  </sheetData>
  <mergeCells count="8">
    <mergeCell ref="A2:J2"/>
    <mergeCell ref="A3:J3"/>
    <mergeCell ref="A19:C20"/>
    <mergeCell ref="D19:D20"/>
    <mergeCell ref="E19:E20"/>
    <mergeCell ref="G19:H20"/>
    <mergeCell ref="I19:I20"/>
    <mergeCell ref="J19:J20"/>
  </mergeCells>
  <pageMargins left="0" right="0" top="0.31496062992125984" bottom="3.937007874015748E-2" header="0" footer="3.937007874015748E-2"/>
  <pageSetup paperSize="9" scale="57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B1" zoomScale="50" workbookViewId="0">
      <selection activeCell="I1" sqref="I1:I1048576"/>
    </sheetView>
  </sheetViews>
  <sheetFormatPr defaultRowHeight="18.75" x14ac:dyDescent="0.25"/>
  <cols>
    <col min="1" max="1" width="6" style="1" customWidth="1"/>
    <col min="2" max="2" width="1.90625" style="2" customWidth="1"/>
    <col min="3" max="3" width="25.453125" style="2" customWidth="1"/>
    <col min="4" max="4" width="16.54296875" style="2" customWidth="1"/>
    <col min="5" max="5" width="15.453125" style="2" customWidth="1"/>
    <col min="6" max="6" width="3.26953125" style="2" customWidth="1"/>
    <col min="7" max="7" width="6.1796875" style="2" customWidth="1"/>
    <col min="8" max="8" width="24.81640625" style="2" customWidth="1"/>
    <col min="9" max="9" width="16.36328125" style="3" customWidth="1"/>
    <col min="10" max="10" width="14.81640625" style="2" customWidth="1"/>
    <col min="11" max="11" width="8.7265625" style="2"/>
    <col min="12" max="12" width="17.26953125" style="2" customWidth="1"/>
    <col min="13" max="13" width="19.26953125" style="2" customWidth="1"/>
    <col min="14" max="14" width="21.08984375" style="2" customWidth="1"/>
    <col min="15" max="15" width="20.7265625" style="2" customWidth="1"/>
    <col min="16" max="16" width="8.7265625" style="2"/>
    <col min="17" max="17" width="11.36328125" style="2" bestFit="1" customWidth="1"/>
    <col min="18" max="16384" width="8.7265625" style="2"/>
  </cols>
  <sheetData>
    <row r="1" spans="1:10" ht="20.25" customHeight="1" x14ac:dyDescent="0.25"/>
    <row r="2" spans="1:10" s="4" customFormat="1" ht="47.2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s="4" customFormat="1" ht="47.25" customHeight="1" x14ac:dyDescent="0.25">
      <c r="A3" s="58" t="s">
        <v>268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s="4" customFormat="1" ht="39.75" customHeight="1" x14ac:dyDescent="0.25">
      <c r="A4" s="5"/>
      <c r="B4" s="5"/>
      <c r="C4" s="5"/>
      <c r="D4" s="5"/>
      <c r="E4" s="5"/>
      <c r="F4" s="5"/>
      <c r="G4" s="5"/>
      <c r="H4" s="5"/>
      <c r="I4" s="6"/>
      <c r="J4" s="5"/>
    </row>
    <row r="5" spans="1:10" s="4" customFormat="1" ht="41.25" customHeight="1" x14ac:dyDescent="0.5">
      <c r="A5" s="7" t="s">
        <v>260</v>
      </c>
      <c r="B5" s="8"/>
      <c r="C5" s="9"/>
      <c r="D5" s="10"/>
      <c r="E5" s="10"/>
      <c r="F5" s="9"/>
      <c r="G5" s="11" t="s">
        <v>273</v>
      </c>
      <c r="H5" s="9"/>
      <c r="I5" s="12"/>
    </row>
    <row r="6" spans="1:10" s="14" customFormat="1" ht="24.75" customHeight="1" x14ac:dyDescent="0.25">
      <c r="A6" s="13"/>
      <c r="D6" s="13"/>
      <c r="E6" s="13"/>
      <c r="I6" s="15"/>
    </row>
    <row r="7" spans="1:10" s="22" customFormat="1" ht="71.25" customHeight="1" x14ac:dyDescent="0.25">
      <c r="A7" s="54" t="s">
        <v>1</v>
      </c>
      <c r="B7" s="17"/>
      <c r="C7" s="18" t="s">
        <v>2</v>
      </c>
      <c r="D7" s="20" t="s">
        <v>4</v>
      </c>
      <c r="E7" s="20" t="s">
        <v>5</v>
      </c>
      <c r="F7" s="21"/>
      <c r="G7" s="54" t="s">
        <v>1</v>
      </c>
      <c r="H7" s="18" t="s">
        <v>2</v>
      </c>
      <c r="I7" s="20" t="s">
        <v>4</v>
      </c>
      <c r="J7" s="20" t="s">
        <v>5</v>
      </c>
    </row>
    <row r="8" spans="1:10" s="31" customFormat="1" ht="43.5" customHeight="1" x14ac:dyDescent="0.25">
      <c r="A8" s="41" t="s">
        <v>36</v>
      </c>
      <c r="B8" s="24"/>
      <c r="C8" s="25" t="s">
        <v>188</v>
      </c>
      <c r="D8" s="27">
        <v>2994</v>
      </c>
      <c r="E8" s="27">
        <v>4447</v>
      </c>
      <c r="F8" s="28"/>
      <c r="G8" s="41" t="s">
        <v>36</v>
      </c>
      <c r="H8" s="25" t="s">
        <v>188</v>
      </c>
      <c r="I8" s="53">
        <v>43</v>
      </c>
      <c r="J8" s="30">
        <v>66</v>
      </c>
    </row>
    <row r="9" spans="1:10" s="31" customFormat="1" ht="43.5" customHeight="1" x14ac:dyDescent="0.25">
      <c r="A9" s="41" t="s">
        <v>38</v>
      </c>
      <c r="B9" s="24"/>
      <c r="C9" s="25" t="s">
        <v>189</v>
      </c>
      <c r="D9" s="27">
        <v>3564</v>
      </c>
      <c r="E9" s="27">
        <v>5248</v>
      </c>
      <c r="F9" s="28"/>
      <c r="G9" s="41" t="s">
        <v>38</v>
      </c>
      <c r="H9" s="25" t="s">
        <v>189</v>
      </c>
      <c r="I9" s="30">
        <v>35</v>
      </c>
      <c r="J9" s="30">
        <v>48</v>
      </c>
    </row>
    <row r="10" spans="1:10" s="31" customFormat="1" ht="43.5" customHeight="1" x14ac:dyDescent="0.25">
      <c r="A10" s="41" t="s">
        <v>40</v>
      </c>
      <c r="B10" s="24"/>
      <c r="C10" s="25" t="s">
        <v>190</v>
      </c>
      <c r="D10" s="27">
        <v>4322</v>
      </c>
      <c r="E10" s="27">
        <v>7420</v>
      </c>
      <c r="F10" s="28"/>
      <c r="G10" s="41" t="s">
        <v>40</v>
      </c>
      <c r="H10" s="25" t="s">
        <v>190</v>
      </c>
      <c r="I10" s="30">
        <v>102</v>
      </c>
      <c r="J10" s="30">
        <v>143</v>
      </c>
    </row>
    <row r="11" spans="1:10" s="31" customFormat="1" ht="43.5" customHeight="1" x14ac:dyDescent="0.25">
      <c r="A11" s="41" t="s">
        <v>42</v>
      </c>
      <c r="B11" s="24"/>
      <c r="C11" s="25" t="s">
        <v>191</v>
      </c>
      <c r="D11" s="27">
        <v>5098</v>
      </c>
      <c r="E11" s="27">
        <v>7062</v>
      </c>
      <c r="F11" s="28"/>
      <c r="G11" s="41" t="s">
        <v>42</v>
      </c>
      <c r="H11" s="25" t="s">
        <v>191</v>
      </c>
      <c r="I11" s="30">
        <v>36</v>
      </c>
      <c r="J11" s="30">
        <v>47</v>
      </c>
    </row>
    <row r="12" spans="1:10" s="31" customFormat="1" ht="43.5" customHeight="1" x14ac:dyDescent="0.25">
      <c r="A12" s="41" t="s">
        <v>44</v>
      </c>
      <c r="B12" s="24"/>
      <c r="C12" s="25" t="s">
        <v>192</v>
      </c>
      <c r="D12" s="27">
        <v>3831</v>
      </c>
      <c r="E12" s="27">
        <v>5488</v>
      </c>
      <c r="F12" s="28"/>
      <c r="G12" s="41" t="s">
        <v>44</v>
      </c>
      <c r="H12" s="25" t="s">
        <v>192</v>
      </c>
      <c r="I12" s="30">
        <v>26</v>
      </c>
      <c r="J12" s="30">
        <v>36</v>
      </c>
    </row>
    <row r="13" spans="1:10" s="31" customFormat="1" ht="43.5" customHeight="1" x14ac:dyDescent="0.25">
      <c r="A13" s="41" t="s">
        <v>46</v>
      </c>
      <c r="B13" s="24"/>
      <c r="C13" s="25" t="s">
        <v>193</v>
      </c>
      <c r="D13" s="27">
        <v>5262</v>
      </c>
      <c r="E13" s="27">
        <v>7202</v>
      </c>
      <c r="F13" s="28"/>
      <c r="G13" s="41" t="s">
        <v>46</v>
      </c>
      <c r="H13" s="25" t="s">
        <v>193</v>
      </c>
      <c r="I13" s="30">
        <v>40</v>
      </c>
      <c r="J13" s="30">
        <v>58</v>
      </c>
    </row>
    <row r="14" spans="1:10" s="31" customFormat="1" ht="43.5" customHeight="1" x14ac:dyDescent="0.25">
      <c r="A14" s="41" t="s">
        <v>48</v>
      </c>
      <c r="B14" s="24"/>
      <c r="C14" s="25" t="s">
        <v>194</v>
      </c>
      <c r="D14" s="27">
        <v>4660</v>
      </c>
      <c r="E14" s="27">
        <v>6902</v>
      </c>
      <c r="F14" s="28"/>
      <c r="G14" s="41" t="s">
        <v>48</v>
      </c>
      <c r="H14" s="25" t="s">
        <v>194</v>
      </c>
      <c r="I14" s="30">
        <v>72</v>
      </c>
      <c r="J14" s="30">
        <v>100</v>
      </c>
    </row>
    <row r="15" spans="1:10" s="31" customFormat="1" ht="43.5" customHeight="1" x14ac:dyDescent="0.25">
      <c r="A15" s="41" t="s">
        <v>50</v>
      </c>
      <c r="B15" s="24"/>
      <c r="C15" s="25" t="s">
        <v>195</v>
      </c>
      <c r="D15" s="27">
        <v>2446</v>
      </c>
      <c r="E15" s="27">
        <v>3651</v>
      </c>
      <c r="F15" s="28"/>
      <c r="G15" s="41" t="s">
        <v>50</v>
      </c>
      <c r="H15" s="25" t="s">
        <v>195</v>
      </c>
      <c r="I15" s="30">
        <v>37</v>
      </c>
      <c r="J15" s="30">
        <v>49</v>
      </c>
    </row>
    <row r="16" spans="1:10" s="31" customFormat="1" ht="35.25" customHeight="1" x14ac:dyDescent="0.25">
      <c r="A16" s="59" t="s">
        <v>21</v>
      </c>
      <c r="B16" s="59"/>
      <c r="C16" s="59"/>
      <c r="D16" s="60">
        <f>SUM(D8:D15)</f>
        <v>32177</v>
      </c>
      <c r="E16" s="60">
        <f>SUM(E8:E15)</f>
        <v>47420</v>
      </c>
      <c r="F16" s="35"/>
      <c r="G16" s="59" t="s">
        <v>21</v>
      </c>
      <c r="H16" s="59"/>
      <c r="I16" s="60">
        <f>SUM(I8:I15)</f>
        <v>391</v>
      </c>
      <c r="J16" s="60">
        <f>SUM(J8:J15)</f>
        <v>547</v>
      </c>
    </row>
    <row r="17" spans="1:10" s="31" customFormat="1" ht="35.25" customHeight="1" x14ac:dyDescent="0.25">
      <c r="A17" s="59"/>
      <c r="B17" s="59"/>
      <c r="C17" s="59"/>
      <c r="D17" s="60"/>
      <c r="E17" s="60"/>
      <c r="F17" s="35"/>
      <c r="G17" s="59"/>
      <c r="H17" s="59"/>
      <c r="I17" s="60"/>
      <c r="J17" s="60"/>
    </row>
    <row r="18" spans="1:10" ht="34.5" customHeight="1" x14ac:dyDescent="0.25">
      <c r="G18" s="36"/>
      <c r="H18" s="36"/>
      <c r="I18" s="37"/>
      <c r="J18" s="38"/>
    </row>
  </sheetData>
  <mergeCells count="8">
    <mergeCell ref="A2:J2"/>
    <mergeCell ref="A3:J3"/>
    <mergeCell ref="A16:C17"/>
    <mergeCell ref="D16:D17"/>
    <mergeCell ref="E16:E17"/>
    <mergeCell ref="G16:H17"/>
    <mergeCell ref="I16:I17"/>
    <mergeCell ref="J16:J17"/>
  </mergeCells>
  <pageMargins left="0" right="0" top="0.31496062992125984" bottom="3.937007874015748E-2" header="0" footer="3.937007874015748E-2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B4" zoomScale="40" zoomScaleNormal="40" workbookViewId="0">
      <selection activeCell="I4" sqref="I1:I1048576"/>
    </sheetView>
  </sheetViews>
  <sheetFormatPr defaultRowHeight="18.75" x14ac:dyDescent="0.25"/>
  <cols>
    <col min="1" max="1" width="6" style="1" customWidth="1"/>
    <col min="2" max="2" width="1.90625" style="2" customWidth="1"/>
    <col min="3" max="3" width="25.453125" style="2" customWidth="1"/>
    <col min="4" max="4" width="16.54296875" style="2" customWidth="1"/>
    <col min="5" max="5" width="15.453125" style="2" customWidth="1"/>
    <col min="6" max="6" width="3.26953125" style="2" customWidth="1"/>
    <col min="7" max="7" width="6.1796875" style="2" customWidth="1"/>
    <col min="8" max="8" width="24.81640625" style="2" customWidth="1"/>
    <col min="9" max="9" width="16.36328125" style="3" customWidth="1"/>
    <col min="10" max="10" width="14.81640625" style="2" customWidth="1"/>
    <col min="11" max="11" width="8.7265625" style="2"/>
    <col min="12" max="12" width="13.81640625" style="2" customWidth="1"/>
    <col min="13" max="16384" width="8.7265625" style="2"/>
  </cols>
  <sheetData>
    <row r="1" spans="1:12" ht="20.25" customHeight="1" x14ac:dyDescent="0.25"/>
    <row r="2" spans="1:12" s="4" customFormat="1" ht="47.2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4" customFormat="1" ht="47.25" customHeight="1" x14ac:dyDescent="0.25">
      <c r="A3" s="58" t="s">
        <v>280</v>
      </c>
      <c r="B3" s="58"/>
      <c r="C3" s="58"/>
      <c r="D3" s="58"/>
      <c r="E3" s="58"/>
      <c r="F3" s="58"/>
      <c r="G3" s="58"/>
      <c r="H3" s="58"/>
      <c r="I3" s="58"/>
      <c r="J3" s="58"/>
    </row>
    <row r="4" spans="1:12" s="4" customFormat="1" ht="39.75" customHeight="1" x14ac:dyDescent="0.25">
      <c r="A4" s="5"/>
      <c r="B4" s="5"/>
      <c r="C4" s="5"/>
      <c r="D4" s="5"/>
      <c r="E4" s="5"/>
      <c r="F4" s="5"/>
      <c r="G4" s="5"/>
      <c r="H4" s="5"/>
      <c r="I4" s="6"/>
      <c r="J4" s="5"/>
    </row>
    <row r="5" spans="1:12" s="4" customFormat="1" ht="41.25" customHeight="1" x14ac:dyDescent="0.5">
      <c r="A5" s="7" t="s">
        <v>281</v>
      </c>
      <c r="B5" s="8"/>
      <c r="C5" s="9"/>
      <c r="D5" s="10"/>
      <c r="E5" s="10"/>
      <c r="F5" s="9"/>
      <c r="G5" s="11" t="s">
        <v>276</v>
      </c>
      <c r="H5" s="9"/>
      <c r="I5" s="12"/>
    </row>
    <row r="6" spans="1:12" s="14" customFormat="1" ht="24.75" customHeight="1" x14ac:dyDescent="0.25">
      <c r="A6" s="13"/>
      <c r="D6" s="13"/>
      <c r="E6" s="13"/>
      <c r="I6" s="15"/>
    </row>
    <row r="7" spans="1:12" s="22" customFormat="1" ht="71.25" customHeight="1" x14ac:dyDescent="0.25">
      <c r="A7" s="34" t="s">
        <v>1</v>
      </c>
      <c r="B7" s="17"/>
      <c r="C7" s="18" t="s">
        <v>2</v>
      </c>
      <c r="D7" s="20" t="s">
        <v>4</v>
      </c>
      <c r="E7" s="20" t="s">
        <v>5</v>
      </c>
      <c r="F7" s="21"/>
      <c r="G7" s="34" t="s">
        <v>1</v>
      </c>
      <c r="H7" s="18" t="s">
        <v>2</v>
      </c>
      <c r="I7" s="20" t="s">
        <v>4</v>
      </c>
      <c r="J7" s="20" t="s">
        <v>5</v>
      </c>
    </row>
    <row r="8" spans="1:12" s="31" customFormat="1" ht="43.5" customHeight="1" x14ac:dyDescent="0.25">
      <c r="A8" s="41" t="s">
        <v>36</v>
      </c>
      <c r="B8" s="24"/>
      <c r="C8" s="25" t="s">
        <v>106</v>
      </c>
      <c r="D8" s="27">
        <v>899</v>
      </c>
      <c r="E8" s="27">
        <v>1183</v>
      </c>
      <c r="F8" s="28"/>
      <c r="G8" s="41" t="s">
        <v>36</v>
      </c>
      <c r="H8" s="25" t="s">
        <v>106</v>
      </c>
      <c r="I8" s="30">
        <v>42</v>
      </c>
      <c r="J8" s="30">
        <v>58</v>
      </c>
      <c r="L8" s="32"/>
    </row>
    <row r="9" spans="1:12" s="31" customFormat="1" ht="43.5" customHeight="1" x14ac:dyDescent="0.25">
      <c r="A9" s="41" t="s">
        <v>38</v>
      </c>
      <c r="B9" s="24"/>
      <c r="C9" s="25" t="s">
        <v>107</v>
      </c>
      <c r="D9" s="27">
        <v>1343</v>
      </c>
      <c r="E9" s="27">
        <v>1849</v>
      </c>
      <c r="F9" s="28"/>
      <c r="G9" s="41" t="s">
        <v>38</v>
      </c>
      <c r="H9" s="25" t="s">
        <v>107</v>
      </c>
      <c r="I9" s="30">
        <v>36</v>
      </c>
      <c r="J9" s="30">
        <v>46</v>
      </c>
      <c r="L9" s="32"/>
    </row>
    <row r="10" spans="1:12" s="31" customFormat="1" ht="43.5" customHeight="1" x14ac:dyDescent="0.25">
      <c r="A10" s="41" t="s">
        <v>40</v>
      </c>
      <c r="B10" s="24"/>
      <c r="C10" s="25" t="s">
        <v>108</v>
      </c>
      <c r="D10" s="27">
        <v>1390</v>
      </c>
      <c r="E10" s="27">
        <v>1843</v>
      </c>
      <c r="F10" s="28"/>
      <c r="G10" s="41" t="s">
        <v>40</v>
      </c>
      <c r="H10" s="25" t="s">
        <v>108</v>
      </c>
      <c r="I10" s="30">
        <v>92</v>
      </c>
      <c r="J10" s="30">
        <v>114</v>
      </c>
      <c r="L10" s="32"/>
    </row>
    <row r="11" spans="1:12" s="31" customFormat="1" ht="43.5" customHeight="1" x14ac:dyDescent="0.25">
      <c r="A11" s="41" t="s">
        <v>42</v>
      </c>
      <c r="B11" s="24"/>
      <c r="C11" s="25" t="s">
        <v>109</v>
      </c>
      <c r="D11" s="27">
        <v>2605</v>
      </c>
      <c r="E11" s="27">
        <v>3219</v>
      </c>
      <c r="F11" s="28"/>
      <c r="G11" s="41" t="s">
        <v>42</v>
      </c>
      <c r="H11" s="25" t="s">
        <v>109</v>
      </c>
      <c r="I11" s="30">
        <v>141</v>
      </c>
      <c r="J11" s="30">
        <v>169</v>
      </c>
      <c r="L11" s="32"/>
    </row>
    <row r="12" spans="1:12" s="31" customFormat="1" ht="43.5" customHeight="1" x14ac:dyDescent="0.25">
      <c r="A12" s="41" t="s">
        <v>44</v>
      </c>
      <c r="B12" s="24"/>
      <c r="C12" s="25" t="s">
        <v>110</v>
      </c>
      <c r="D12" s="27">
        <v>1297</v>
      </c>
      <c r="E12" s="27">
        <v>1626</v>
      </c>
      <c r="F12" s="28"/>
      <c r="G12" s="41" t="s">
        <v>44</v>
      </c>
      <c r="H12" s="25" t="s">
        <v>110</v>
      </c>
      <c r="I12" s="30">
        <v>62</v>
      </c>
      <c r="J12" s="30">
        <v>72</v>
      </c>
      <c r="L12" s="32"/>
    </row>
    <row r="13" spans="1:12" s="31" customFormat="1" ht="43.5" customHeight="1" x14ac:dyDescent="0.25">
      <c r="A13" s="41" t="s">
        <v>46</v>
      </c>
      <c r="B13" s="24"/>
      <c r="C13" s="25" t="s">
        <v>111</v>
      </c>
      <c r="D13" s="27">
        <v>1238</v>
      </c>
      <c r="E13" s="27">
        <v>1487</v>
      </c>
      <c r="F13" s="28"/>
      <c r="G13" s="41" t="s">
        <v>46</v>
      </c>
      <c r="H13" s="25" t="s">
        <v>111</v>
      </c>
      <c r="I13" s="30">
        <v>77</v>
      </c>
      <c r="J13" s="30">
        <v>91</v>
      </c>
      <c r="L13" s="32"/>
    </row>
    <row r="14" spans="1:12" s="31" customFormat="1" ht="43.5" customHeight="1" x14ac:dyDescent="0.25">
      <c r="A14" s="41" t="s">
        <v>48</v>
      </c>
      <c r="B14" s="24"/>
      <c r="C14" s="25" t="s">
        <v>112</v>
      </c>
      <c r="D14" s="27">
        <v>1435</v>
      </c>
      <c r="E14" s="27">
        <v>1825</v>
      </c>
      <c r="F14" s="28"/>
      <c r="G14" s="41" t="s">
        <v>48</v>
      </c>
      <c r="H14" s="25" t="s">
        <v>112</v>
      </c>
      <c r="I14" s="30">
        <v>50</v>
      </c>
      <c r="J14" s="30">
        <v>63</v>
      </c>
      <c r="L14" s="32"/>
    </row>
    <row r="15" spans="1:12" s="31" customFormat="1" ht="43.5" customHeight="1" x14ac:dyDescent="0.25">
      <c r="A15" s="41" t="s">
        <v>50</v>
      </c>
      <c r="B15" s="24"/>
      <c r="C15" s="25" t="s">
        <v>113</v>
      </c>
      <c r="D15" s="27">
        <v>1455</v>
      </c>
      <c r="E15" s="27">
        <v>1878</v>
      </c>
      <c r="F15" s="28"/>
      <c r="G15" s="41" t="s">
        <v>50</v>
      </c>
      <c r="H15" s="25" t="s">
        <v>113</v>
      </c>
      <c r="I15" s="30">
        <v>83</v>
      </c>
      <c r="J15" s="30">
        <v>104</v>
      </c>
      <c r="L15" s="32"/>
    </row>
    <row r="16" spans="1:12" s="31" customFormat="1" ht="43.5" customHeight="1" x14ac:dyDescent="0.25">
      <c r="A16" s="41" t="s">
        <v>52</v>
      </c>
      <c r="B16" s="24"/>
      <c r="C16" s="25" t="s">
        <v>114</v>
      </c>
      <c r="D16" s="27">
        <v>1214</v>
      </c>
      <c r="E16" s="27">
        <v>1580</v>
      </c>
      <c r="F16" s="28"/>
      <c r="G16" s="41" t="s">
        <v>52</v>
      </c>
      <c r="H16" s="25" t="s">
        <v>114</v>
      </c>
      <c r="I16" s="30">
        <v>35</v>
      </c>
      <c r="J16" s="30">
        <v>45</v>
      </c>
      <c r="L16" s="32"/>
    </row>
    <row r="17" spans="1:12" s="31" customFormat="1" ht="43.5" customHeight="1" x14ac:dyDescent="0.25">
      <c r="A17" s="41" t="s">
        <v>54</v>
      </c>
      <c r="B17" s="24"/>
      <c r="C17" s="25" t="s">
        <v>115</v>
      </c>
      <c r="D17" s="27">
        <v>2656</v>
      </c>
      <c r="E17" s="27">
        <v>3842</v>
      </c>
      <c r="F17" s="28"/>
      <c r="G17" s="41" t="s">
        <v>54</v>
      </c>
      <c r="H17" s="25" t="s">
        <v>115</v>
      </c>
      <c r="I17" s="30">
        <v>91</v>
      </c>
      <c r="J17" s="30">
        <v>120</v>
      </c>
      <c r="L17" s="32"/>
    </row>
    <row r="18" spans="1:12" s="31" customFormat="1" ht="43.5" customHeight="1" x14ac:dyDescent="0.25">
      <c r="A18" s="41" t="s">
        <v>56</v>
      </c>
      <c r="B18" s="24"/>
      <c r="C18" s="25" t="s">
        <v>116</v>
      </c>
      <c r="D18" s="27">
        <v>1354</v>
      </c>
      <c r="E18" s="27">
        <v>1924</v>
      </c>
      <c r="F18" s="28"/>
      <c r="G18" s="41" t="s">
        <v>56</v>
      </c>
      <c r="H18" s="25" t="s">
        <v>116</v>
      </c>
      <c r="I18" s="30">
        <v>70</v>
      </c>
      <c r="J18" s="30">
        <v>86</v>
      </c>
      <c r="L18" s="32"/>
    </row>
    <row r="19" spans="1:12" s="31" customFormat="1" ht="43.5" customHeight="1" x14ac:dyDescent="0.25">
      <c r="A19" s="41" t="s">
        <v>58</v>
      </c>
      <c r="B19" s="24"/>
      <c r="C19" s="25" t="s">
        <v>117</v>
      </c>
      <c r="D19" s="27">
        <v>1568</v>
      </c>
      <c r="E19" s="27">
        <v>1885</v>
      </c>
      <c r="F19" s="28"/>
      <c r="G19" s="41" t="s">
        <v>58</v>
      </c>
      <c r="H19" s="25" t="s">
        <v>117</v>
      </c>
      <c r="I19" s="30">
        <v>47</v>
      </c>
      <c r="J19" s="30">
        <v>63</v>
      </c>
      <c r="L19" s="32"/>
    </row>
    <row r="20" spans="1:12" s="31" customFormat="1" ht="43.5" customHeight="1" x14ac:dyDescent="0.25">
      <c r="A20" s="41" t="s">
        <v>60</v>
      </c>
      <c r="B20" s="24"/>
      <c r="C20" s="25" t="s">
        <v>118</v>
      </c>
      <c r="D20" s="27">
        <v>2124</v>
      </c>
      <c r="E20" s="27">
        <v>3110</v>
      </c>
      <c r="F20" s="28"/>
      <c r="G20" s="41" t="s">
        <v>60</v>
      </c>
      <c r="H20" s="25" t="s">
        <v>118</v>
      </c>
      <c r="I20" s="30">
        <v>53</v>
      </c>
      <c r="J20" s="30">
        <v>90</v>
      </c>
      <c r="L20" s="32"/>
    </row>
    <row r="21" spans="1:12" s="31" customFormat="1" ht="43.5" customHeight="1" x14ac:dyDescent="0.25">
      <c r="A21" s="41" t="s">
        <v>62</v>
      </c>
      <c r="B21" s="24"/>
      <c r="C21" s="25" t="s">
        <v>119</v>
      </c>
      <c r="D21" s="27">
        <v>1664</v>
      </c>
      <c r="E21" s="27">
        <v>2184</v>
      </c>
      <c r="F21" s="28"/>
      <c r="G21" s="41" t="s">
        <v>62</v>
      </c>
      <c r="H21" s="25" t="s">
        <v>119</v>
      </c>
      <c r="I21" s="30">
        <v>59</v>
      </c>
      <c r="J21" s="30">
        <v>79</v>
      </c>
      <c r="L21" s="33"/>
    </row>
    <row r="22" spans="1:12" s="31" customFormat="1" ht="43.5" customHeight="1" x14ac:dyDescent="0.25">
      <c r="A22" s="41" t="s">
        <v>64</v>
      </c>
      <c r="B22" s="24"/>
      <c r="C22" s="25" t="s">
        <v>120</v>
      </c>
      <c r="D22" s="27">
        <v>1395</v>
      </c>
      <c r="E22" s="27">
        <v>1763</v>
      </c>
      <c r="F22" s="28"/>
      <c r="G22" s="41" t="s">
        <v>64</v>
      </c>
      <c r="H22" s="25" t="s">
        <v>120</v>
      </c>
      <c r="I22" s="30">
        <v>50</v>
      </c>
      <c r="J22" s="30">
        <v>56</v>
      </c>
      <c r="L22" s="33"/>
    </row>
    <row r="23" spans="1:12" s="31" customFormat="1" ht="43.5" customHeight="1" x14ac:dyDescent="0.25">
      <c r="A23" s="41" t="s">
        <v>66</v>
      </c>
      <c r="B23" s="24"/>
      <c r="C23" s="25" t="s">
        <v>121</v>
      </c>
      <c r="D23" s="27">
        <v>952</v>
      </c>
      <c r="E23" s="27">
        <v>1293</v>
      </c>
      <c r="F23" s="28"/>
      <c r="G23" s="41" t="s">
        <v>66</v>
      </c>
      <c r="H23" s="25" t="s">
        <v>121</v>
      </c>
      <c r="I23" s="30">
        <v>78</v>
      </c>
      <c r="J23" s="30">
        <v>100</v>
      </c>
      <c r="L23" s="33"/>
    </row>
    <row r="24" spans="1:12" s="31" customFormat="1" ht="43.5" customHeight="1" x14ac:dyDescent="0.25">
      <c r="A24" s="41" t="s">
        <v>68</v>
      </c>
      <c r="B24" s="24"/>
      <c r="C24" s="25" t="s">
        <v>122</v>
      </c>
      <c r="D24" s="27">
        <v>1197</v>
      </c>
      <c r="E24" s="27">
        <v>1547</v>
      </c>
      <c r="F24" s="28"/>
      <c r="G24" s="41" t="s">
        <v>68</v>
      </c>
      <c r="H24" s="25" t="s">
        <v>122</v>
      </c>
      <c r="I24" s="30">
        <v>79</v>
      </c>
      <c r="J24" s="30">
        <v>89</v>
      </c>
      <c r="L24" s="33"/>
    </row>
    <row r="25" spans="1:12" s="31" customFormat="1" ht="43.5" customHeight="1" x14ac:dyDescent="0.25">
      <c r="A25" s="41" t="s">
        <v>70</v>
      </c>
      <c r="B25" s="24"/>
      <c r="C25" s="25" t="s">
        <v>123</v>
      </c>
      <c r="D25" s="27">
        <v>1814</v>
      </c>
      <c r="E25" s="27">
        <v>2247</v>
      </c>
      <c r="F25" s="28"/>
      <c r="G25" s="41" t="s">
        <v>70</v>
      </c>
      <c r="H25" s="25" t="s">
        <v>123</v>
      </c>
      <c r="I25" s="30">
        <v>63</v>
      </c>
      <c r="J25" s="30">
        <v>89</v>
      </c>
      <c r="L25" s="33"/>
    </row>
    <row r="26" spans="1:12" s="31" customFormat="1" ht="43.5" customHeight="1" x14ac:dyDescent="0.25">
      <c r="A26" s="41" t="s">
        <v>72</v>
      </c>
      <c r="B26" s="24"/>
      <c r="C26" s="25" t="s">
        <v>124</v>
      </c>
      <c r="D26" s="27">
        <v>1659</v>
      </c>
      <c r="E26" s="27">
        <v>2152</v>
      </c>
      <c r="F26" s="28"/>
      <c r="G26" s="41" t="s">
        <v>72</v>
      </c>
      <c r="H26" s="25" t="s">
        <v>124</v>
      </c>
      <c r="I26" s="30">
        <v>62</v>
      </c>
      <c r="J26" s="30">
        <v>91</v>
      </c>
      <c r="L26" s="33"/>
    </row>
    <row r="27" spans="1:12" s="31" customFormat="1" ht="43.5" customHeight="1" x14ac:dyDescent="0.25">
      <c r="A27" s="41" t="s">
        <v>74</v>
      </c>
      <c r="B27" s="24"/>
      <c r="C27" s="25" t="s">
        <v>125</v>
      </c>
      <c r="D27" s="27">
        <v>1701</v>
      </c>
      <c r="E27" s="27">
        <v>2104</v>
      </c>
      <c r="F27" s="28"/>
      <c r="G27" s="41" t="s">
        <v>74</v>
      </c>
      <c r="H27" s="25" t="s">
        <v>125</v>
      </c>
      <c r="I27" s="30">
        <v>139</v>
      </c>
      <c r="J27" s="30">
        <v>158</v>
      </c>
      <c r="L27" s="33"/>
    </row>
    <row r="28" spans="1:12" s="31" customFormat="1" ht="43.5" customHeight="1" x14ac:dyDescent="0.25">
      <c r="A28" s="41" t="s">
        <v>76</v>
      </c>
      <c r="B28" s="24"/>
      <c r="C28" s="25" t="s">
        <v>126</v>
      </c>
      <c r="D28" s="27">
        <v>804</v>
      </c>
      <c r="E28" s="27">
        <v>1069</v>
      </c>
      <c r="F28" s="28"/>
      <c r="G28" s="41" t="s">
        <v>76</v>
      </c>
      <c r="H28" s="25" t="s">
        <v>126</v>
      </c>
      <c r="I28" s="30">
        <v>73</v>
      </c>
      <c r="J28" s="30">
        <v>89</v>
      </c>
      <c r="L28" s="33"/>
    </row>
    <row r="29" spans="1:12" s="31" customFormat="1" ht="43.5" customHeight="1" x14ac:dyDescent="0.25">
      <c r="A29" s="41" t="s">
        <v>78</v>
      </c>
      <c r="B29" s="24"/>
      <c r="C29" s="25" t="s">
        <v>127</v>
      </c>
      <c r="D29" s="27">
        <v>1145</v>
      </c>
      <c r="E29" s="27">
        <v>1567</v>
      </c>
      <c r="F29" s="28"/>
      <c r="G29" s="41" t="s">
        <v>78</v>
      </c>
      <c r="H29" s="25" t="s">
        <v>127</v>
      </c>
      <c r="I29" s="30">
        <v>39</v>
      </c>
      <c r="J29" s="30">
        <v>60</v>
      </c>
      <c r="L29" s="33"/>
    </row>
    <row r="30" spans="1:12" s="31" customFormat="1" ht="43.5" customHeight="1" x14ac:dyDescent="0.25">
      <c r="A30" s="41" t="s">
        <v>80</v>
      </c>
      <c r="B30" s="24"/>
      <c r="C30" s="25" t="s">
        <v>128</v>
      </c>
      <c r="D30" s="27">
        <v>876</v>
      </c>
      <c r="E30" s="27">
        <v>1190</v>
      </c>
      <c r="F30" s="28"/>
      <c r="G30" s="41" t="s">
        <v>80</v>
      </c>
      <c r="H30" s="25" t="s">
        <v>128</v>
      </c>
      <c r="I30" s="30">
        <v>54</v>
      </c>
      <c r="J30" s="30">
        <v>77</v>
      </c>
      <c r="L30" s="33"/>
    </row>
    <row r="31" spans="1:12" s="31" customFormat="1" ht="43.5" customHeight="1" x14ac:dyDescent="0.25">
      <c r="A31" s="41" t="s">
        <v>82</v>
      </c>
      <c r="B31" s="24"/>
      <c r="C31" s="25" t="s">
        <v>129</v>
      </c>
      <c r="D31" s="27">
        <v>816</v>
      </c>
      <c r="E31" s="27">
        <v>1020</v>
      </c>
      <c r="F31" s="28"/>
      <c r="G31" s="41" t="s">
        <v>82</v>
      </c>
      <c r="H31" s="25" t="s">
        <v>129</v>
      </c>
      <c r="I31" s="30">
        <v>101</v>
      </c>
      <c r="J31" s="30">
        <v>109</v>
      </c>
      <c r="L31" s="33"/>
    </row>
    <row r="32" spans="1:12" s="31" customFormat="1" ht="43.5" customHeight="1" x14ac:dyDescent="0.25">
      <c r="A32" s="41" t="s">
        <v>130</v>
      </c>
      <c r="B32" s="24"/>
      <c r="C32" s="25" t="s">
        <v>131</v>
      </c>
      <c r="D32" s="27">
        <v>2671</v>
      </c>
      <c r="E32" s="27">
        <v>3208</v>
      </c>
      <c r="F32" s="28"/>
      <c r="G32" s="41" t="s">
        <v>130</v>
      </c>
      <c r="H32" s="25" t="s">
        <v>131</v>
      </c>
      <c r="I32" s="30">
        <v>110</v>
      </c>
      <c r="J32" s="30">
        <v>137</v>
      </c>
      <c r="L32" s="33"/>
    </row>
    <row r="33" spans="1:12" s="31" customFormat="1" ht="43.5" customHeight="1" x14ac:dyDescent="0.25">
      <c r="A33" s="41" t="s">
        <v>132</v>
      </c>
      <c r="B33" s="24"/>
      <c r="C33" s="25" t="s">
        <v>133</v>
      </c>
      <c r="D33" s="27">
        <v>1315</v>
      </c>
      <c r="E33" s="27">
        <v>1648</v>
      </c>
      <c r="F33" s="28"/>
      <c r="G33" s="41" t="s">
        <v>132</v>
      </c>
      <c r="H33" s="25" t="s">
        <v>133</v>
      </c>
      <c r="I33" s="30">
        <v>71</v>
      </c>
      <c r="J33" s="30">
        <v>84</v>
      </c>
      <c r="L33" s="33"/>
    </row>
    <row r="34" spans="1:12" s="31" customFormat="1" ht="35.25" customHeight="1" x14ac:dyDescent="0.25">
      <c r="A34" s="59" t="s">
        <v>21</v>
      </c>
      <c r="B34" s="59"/>
      <c r="C34" s="59"/>
      <c r="D34" s="60">
        <f>SUM(D8:D33)</f>
        <v>38587</v>
      </c>
      <c r="E34" s="60">
        <f>SUM(E8:E33)</f>
        <v>50243</v>
      </c>
      <c r="F34" s="35"/>
      <c r="G34" s="59" t="s">
        <v>21</v>
      </c>
      <c r="H34" s="59"/>
      <c r="I34" s="60">
        <f>SUM(I8:I33)</f>
        <v>1857</v>
      </c>
      <c r="J34" s="60">
        <f>SUM(J8:J33)</f>
        <v>2339</v>
      </c>
    </row>
    <row r="35" spans="1:12" s="31" customFormat="1" ht="35.25" customHeight="1" x14ac:dyDescent="0.25">
      <c r="A35" s="59"/>
      <c r="B35" s="59"/>
      <c r="C35" s="59"/>
      <c r="D35" s="60"/>
      <c r="E35" s="60"/>
      <c r="F35" s="35"/>
      <c r="G35" s="59"/>
      <c r="H35" s="59"/>
      <c r="I35" s="60"/>
      <c r="J35" s="60"/>
    </row>
    <row r="36" spans="1:12" ht="34.5" customHeight="1" x14ac:dyDescent="0.25">
      <c r="G36" s="36"/>
      <c r="H36" s="36"/>
      <c r="I36" s="37"/>
      <c r="J36" s="38"/>
    </row>
    <row r="37" spans="1:12" ht="20.25" x14ac:dyDescent="0.25">
      <c r="F37" s="39"/>
      <c r="G37" s="14"/>
      <c r="H37" s="14"/>
      <c r="I37" s="15"/>
      <c r="J37" s="14"/>
    </row>
    <row r="38" spans="1:12" x14ac:dyDescent="0.25">
      <c r="C38" s="40"/>
    </row>
    <row r="41" spans="1:12" x14ac:dyDescent="0.25">
      <c r="C41" s="40"/>
    </row>
  </sheetData>
  <mergeCells count="8">
    <mergeCell ref="A2:J2"/>
    <mergeCell ref="A3:J3"/>
    <mergeCell ref="A34:C35"/>
    <mergeCell ref="D34:D35"/>
    <mergeCell ref="E34:E35"/>
    <mergeCell ref="G34:H35"/>
    <mergeCell ref="I34:I35"/>
    <mergeCell ref="J34:J35"/>
  </mergeCells>
  <pageMargins left="0" right="0" top="0.31496062992125984" bottom="3.937007874015748E-2" header="0" footer="3.937007874015748E-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="50" workbookViewId="0">
      <selection activeCell="I1" sqref="I1:I1048576"/>
    </sheetView>
  </sheetViews>
  <sheetFormatPr defaultRowHeight="18.75" x14ac:dyDescent="0.25"/>
  <cols>
    <col min="1" max="1" width="6" style="1" customWidth="1"/>
    <col min="2" max="2" width="1.90625" style="2" customWidth="1"/>
    <col min="3" max="3" width="25.453125" style="2" customWidth="1"/>
    <col min="4" max="4" width="16.54296875" style="2" customWidth="1"/>
    <col min="5" max="5" width="15.453125" style="2" customWidth="1"/>
    <col min="6" max="6" width="3.26953125" style="2" customWidth="1"/>
    <col min="7" max="7" width="6.1796875" style="2" customWidth="1"/>
    <col min="8" max="8" width="24.81640625" style="2" customWidth="1"/>
    <col min="9" max="9" width="16.36328125" style="3" customWidth="1"/>
    <col min="10" max="10" width="14.81640625" style="2" customWidth="1"/>
    <col min="11" max="11" width="8.7265625" style="2"/>
    <col min="12" max="12" width="13.81640625" style="2" customWidth="1"/>
    <col min="13" max="16384" width="8.7265625" style="2"/>
  </cols>
  <sheetData>
    <row r="1" spans="1:13" ht="20.25" customHeight="1" x14ac:dyDescent="0.25"/>
    <row r="2" spans="1:13" s="4" customFormat="1" ht="47.2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3" s="4" customFormat="1" ht="47.25" customHeight="1" x14ac:dyDescent="0.25">
      <c r="A3" s="58" t="s">
        <v>280</v>
      </c>
      <c r="B3" s="58"/>
      <c r="C3" s="58"/>
      <c r="D3" s="58"/>
      <c r="E3" s="58"/>
      <c r="F3" s="58"/>
      <c r="G3" s="58"/>
      <c r="H3" s="58"/>
      <c r="I3" s="58"/>
      <c r="J3" s="58"/>
    </row>
    <row r="4" spans="1:13" s="4" customFormat="1" ht="39.75" customHeight="1" x14ac:dyDescent="0.25">
      <c r="A4" s="5"/>
      <c r="B4" s="5"/>
      <c r="C4" s="5"/>
      <c r="D4" s="5"/>
      <c r="E4" s="5"/>
      <c r="F4" s="5"/>
      <c r="G4" s="5"/>
      <c r="H4" s="5"/>
      <c r="I4" s="6"/>
      <c r="J4" s="5"/>
    </row>
    <row r="5" spans="1:13" s="4" customFormat="1" ht="41.25" customHeight="1" x14ac:dyDescent="0.5">
      <c r="A5" s="7" t="s">
        <v>281</v>
      </c>
      <c r="B5" s="8"/>
      <c r="C5" s="9"/>
      <c r="D5" s="10"/>
      <c r="E5" s="10"/>
      <c r="F5" s="9"/>
      <c r="G5" s="11" t="s">
        <v>262</v>
      </c>
      <c r="H5" s="9"/>
      <c r="I5" s="12"/>
    </row>
    <row r="6" spans="1:13" s="14" customFormat="1" ht="24.75" customHeight="1" x14ac:dyDescent="0.25">
      <c r="A6" s="13"/>
      <c r="D6" s="13"/>
      <c r="E6" s="13"/>
      <c r="I6" s="15"/>
    </row>
    <row r="7" spans="1:13" s="22" customFormat="1" ht="71.25" customHeight="1" x14ac:dyDescent="0.25">
      <c r="A7" s="42" t="s">
        <v>1</v>
      </c>
      <c r="B7" s="17"/>
      <c r="C7" s="18" t="s">
        <v>2</v>
      </c>
      <c r="D7" s="20" t="s">
        <v>4</v>
      </c>
      <c r="E7" s="20" t="s">
        <v>5</v>
      </c>
      <c r="F7" s="21"/>
      <c r="G7" s="42" t="s">
        <v>1</v>
      </c>
      <c r="H7" s="18" t="s">
        <v>2</v>
      </c>
      <c r="I7" s="20" t="s">
        <v>4</v>
      </c>
      <c r="J7" s="20" t="s">
        <v>5</v>
      </c>
    </row>
    <row r="8" spans="1:13" s="31" customFormat="1" ht="43.5" customHeight="1" x14ac:dyDescent="0.25">
      <c r="A8" s="41" t="s">
        <v>36</v>
      </c>
      <c r="B8" s="24"/>
      <c r="C8" s="25" t="s">
        <v>147</v>
      </c>
      <c r="D8" s="27">
        <v>2655</v>
      </c>
      <c r="E8" s="27">
        <v>3549</v>
      </c>
      <c r="F8" s="28"/>
      <c r="G8" s="41" t="s">
        <v>36</v>
      </c>
      <c r="H8" s="25" t="s">
        <v>147</v>
      </c>
      <c r="I8" s="30">
        <v>86</v>
      </c>
      <c r="J8" s="30">
        <v>127</v>
      </c>
      <c r="L8" s="32"/>
    </row>
    <row r="9" spans="1:13" s="31" customFormat="1" ht="43.5" customHeight="1" x14ac:dyDescent="0.25">
      <c r="A9" s="41" t="s">
        <v>38</v>
      </c>
      <c r="B9" s="24"/>
      <c r="C9" s="25" t="s">
        <v>148</v>
      </c>
      <c r="D9" s="27">
        <v>2998</v>
      </c>
      <c r="E9" s="27">
        <v>4268</v>
      </c>
      <c r="F9" s="28"/>
      <c r="G9" s="41" t="s">
        <v>38</v>
      </c>
      <c r="H9" s="25" t="s">
        <v>148</v>
      </c>
      <c r="I9" s="30">
        <v>117</v>
      </c>
      <c r="J9" s="30">
        <v>183</v>
      </c>
      <c r="L9" s="32"/>
    </row>
    <row r="10" spans="1:13" s="31" customFormat="1" ht="43.5" customHeight="1" x14ac:dyDescent="0.25">
      <c r="A10" s="41" t="s">
        <v>40</v>
      </c>
      <c r="B10" s="24"/>
      <c r="C10" s="25" t="s">
        <v>149</v>
      </c>
      <c r="D10" s="27">
        <v>1983</v>
      </c>
      <c r="E10" s="27">
        <v>2703</v>
      </c>
      <c r="F10" s="28"/>
      <c r="G10" s="41" t="s">
        <v>40</v>
      </c>
      <c r="H10" s="25" t="s">
        <v>149</v>
      </c>
      <c r="I10" s="30">
        <v>187</v>
      </c>
      <c r="J10" s="30">
        <v>216</v>
      </c>
      <c r="L10" s="32"/>
    </row>
    <row r="11" spans="1:13" s="31" customFormat="1" ht="43.5" customHeight="1" x14ac:dyDescent="0.25">
      <c r="A11" s="41" t="s">
        <v>42</v>
      </c>
      <c r="B11" s="24"/>
      <c r="C11" s="25" t="s">
        <v>150</v>
      </c>
      <c r="D11" s="27">
        <v>1534</v>
      </c>
      <c r="E11" s="27">
        <v>2181</v>
      </c>
      <c r="F11" s="28"/>
      <c r="G11" s="41" t="s">
        <v>42</v>
      </c>
      <c r="H11" s="25" t="s">
        <v>150</v>
      </c>
      <c r="I11" s="30">
        <v>78</v>
      </c>
      <c r="J11" s="30">
        <v>106</v>
      </c>
      <c r="L11" s="32"/>
    </row>
    <row r="12" spans="1:13" s="31" customFormat="1" ht="43.5" customHeight="1" x14ac:dyDescent="0.25">
      <c r="A12" s="41" t="s">
        <v>44</v>
      </c>
      <c r="B12" s="24"/>
      <c r="C12" s="25" t="s">
        <v>151</v>
      </c>
      <c r="D12" s="27">
        <v>2597</v>
      </c>
      <c r="E12" s="27">
        <v>3286</v>
      </c>
      <c r="F12" s="28"/>
      <c r="G12" s="41" t="s">
        <v>44</v>
      </c>
      <c r="H12" s="25" t="s">
        <v>151</v>
      </c>
      <c r="I12" s="30">
        <v>115</v>
      </c>
      <c r="J12" s="30">
        <v>153</v>
      </c>
      <c r="L12" s="32"/>
    </row>
    <row r="13" spans="1:13" s="31" customFormat="1" ht="43.5" customHeight="1" x14ac:dyDescent="0.25">
      <c r="A13" s="41" t="s">
        <v>46</v>
      </c>
      <c r="B13" s="24"/>
      <c r="C13" s="25" t="s">
        <v>152</v>
      </c>
      <c r="D13" s="27">
        <v>2851</v>
      </c>
      <c r="E13" s="27">
        <v>4171</v>
      </c>
      <c r="F13" s="28"/>
      <c r="G13" s="41" t="s">
        <v>46</v>
      </c>
      <c r="H13" s="25" t="s">
        <v>152</v>
      </c>
      <c r="I13" s="30">
        <v>75</v>
      </c>
      <c r="J13" s="30">
        <v>109</v>
      </c>
      <c r="L13" s="32"/>
    </row>
    <row r="14" spans="1:13" s="31" customFormat="1" ht="43.5" customHeight="1" x14ac:dyDescent="0.25">
      <c r="A14" s="41" t="s">
        <v>48</v>
      </c>
      <c r="B14" s="24"/>
      <c r="C14" s="25" t="s">
        <v>153</v>
      </c>
      <c r="D14" s="27">
        <v>1606</v>
      </c>
      <c r="E14" s="27">
        <v>2107</v>
      </c>
      <c r="F14" s="28"/>
      <c r="G14" s="41" t="s">
        <v>48</v>
      </c>
      <c r="H14" s="25" t="s">
        <v>153</v>
      </c>
      <c r="I14" s="30">
        <v>39</v>
      </c>
      <c r="J14" s="30">
        <v>64</v>
      </c>
      <c r="L14" s="32"/>
    </row>
    <row r="15" spans="1:13" s="31" customFormat="1" ht="43.5" customHeight="1" x14ac:dyDescent="0.25">
      <c r="A15" s="41" t="s">
        <v>50</v>
      </c>
      <c r="B15" s="24"/>
      <c r="C15" s="25" t="s">
        <v>154</v>
      </c>
      <c r="D15" s="27">
        <v>3442</v>
      </c>
      <c r="E15" s="27">
        <v>4551</v>
      </c>
      <c r="F15" s="28"/>
      <c r="G15" s="41" t="s">
        <v>50</v>
      </c>
      <c r="H15" s="25" t="s">
        <v>154</v>
      </c>
      <c r="I15" s="30">
        <v>129</v>
      </c>
      <c r="J15" s="30">
        <v>172</v>
      </c>
      <c r="L15" s="32"/>
      <c r="M15" s="32"/>
    </row>
    <row r="16" spans="1:13" s="31" customFormat="1" ht="43.5" customHeight="1" x14ac:dyDescent="0.25">
      <c r="A16" s="41" t="s">
        <v>52</v>
      </c>
      <c r="B16" s="24"/>
      <c r="C16" s="25" t="s">
        <v>155</v>
      </c>
      <c r="D16" s="27">
        <v>3384</v>
      </c>
      <c r="E16" s="27">
        <v>4258</v>
      </c>
      <c r="F16" s="28"/>
      <c r="G16" s="41" t="s">
        <v>52</v>
      </c>
      <c r="H16" s="25" t="s">
        <v>155</v>
      </c>
      <c r="I16" s="30">
        <v>147</v>
      </c>
      <c r="J16" s="30">
        <v>203</v>
      </c>
    </row>
    <row r="17" spans="1:12" s="31" customFormat="1" ht="43.5" customHeight="1" x14ac:dyDescent="0.25">
      <c r="A17" s="41" t="s">
        <v>54</v>
      </c>
      <c r="B17" s="24"/>
      <c r="C17" s="25" t="s">
        <v>156</v>
      </c>
      <c r="D17" s="27">
        <v>4105</v>
      </c>
      <c r="E17" s="27">
        <v>5266</v>
      </c>
      <c r="F17" s="28"/>
      <c r="G17" s="41" t="s">
        <v>54</v>
      </c>
      <c r="H17" s="25" t="s">
        <v>156</v>
      </c>
      <c r="I17" s="30">
        <v>85</v>
      </c>
      <c r="J17" s="30">
        <v>123</v>
      </c>
      <c r="L17" s="32"/>
    </row>
    <row r="18" spans="1:12" s="31" customFormat="1" ht="43.5" customHeight="1" x14ac:dyDescent="0.25">
      <c r="A18" s="41" t="s">
        <v>56</v>
      </c>
      <c r="B18" s="24"/>
      <c r="C18" s="25" t="s">
        <v>157</v>
      </c>
      <c r="D18" s="27">
        <v>1311</v>
      </c>
      <c r="E18" s="27">
        <v>1642</v>
      </c>
      <c r="F18" s="28"/>
      <c r="G18" s="41" t="s">
        <v>56</v>
      </c>
      <c r="H18" s="25" t="s">
        <v>157</v>
      </c>
      <c r="I18" s="30">
        <v>77</v>
      </c>
      <c r="J18" s="30">
        <v>103</v>
      </c>
      <c r="L18" s="32"/>
    </row>
    <row r="19" spans="1:12" s="31" customFormat="1" ht="43.5" customHeight="1" x14ac:dyDescent="0.25">
      <c r="A19" s="41" t="s">
        <v>58</v>
      </c>
      <c r="B19" s="24"/>
      <c r="C19" s="25" t="s">
        <v>158</v>
      </c>
      <c r="D19" s="27">
        <v>2055</v>
      </c>
      <c r="E19" s="27">
        <v>2959</v>
      </c>
      <c r="F19" s="28"/>
      <c r="G19" s="41" t="s">
        <v>58</v>
      </c>
      <c r="H19" s="25" t="s">
        <v>158</v>
      </c>
      <c r="I19" s="30">
        <v>65</v>
      </c>
      <c r="J19" s="30">
        <v>118</v>
      </c>
      <c r="L19" s="32"/>
    </row>
    <row r="20" spans="1:12" s="31" customFormat="1" ht="43.5" customHeight="1" x14ac:dyDescent="0.25">
      <c r="A20" s="41" t="s">
        <v>60</v>
      </c>
      <c r="B20" s="24"/>
      <c r="C20" s="25" t="s">
        <v>159</v>
      </c>
      <c r="D20" s="27">
        <v>2508</v>
      </c>
      <c r="E20" s="27">
        <v>3257</v>
      </c>
      <c r="F20" s="28"/>
      <c r="G20" s="41" t="s">
        <v>60</v>
      </c>
      <c r="H20" s="25" t="s">
        <v>159</v>
      </c>
      <c r="I20" s="30">
        <v>69</v>
      </c>
      <c r="J20" s="30">
        <v>106</v>
      </c>
      <c r="L20" s="32"/>
    </row>
    <row r="21" spans="1:12" s="31" customFormat="1" ht="43.5" customHeight="1" x14ac:dyDescent="0.25">
      <c r="A21" s="41" t="s">
        <v>62</v>
      </c>
      <c r="B21" s="24"/>
      <c r="C21" s="25" t="s">
        <v>160</v>
      </c>
      <c r="D21" s="27">
        <v>1804</v>
      </c>
      <c r="E21" s="27">
        <v>2663</v>
      </c>
      <c r="F21" s="28"/>
      <c r="G21" s="41" t="s">
        <v>62</v>
      </c>
      <c r="H21" s="25" t="s">
        <v>160</v>
      </c>
      <c r="I21" s="30">
        <v>60</v>
      </c>
      <c r="J21" s="30">
        <v>100</v>
      </c>
      <c r="L21" s="33"/>
    </row>
    <row r="22" spans="1:12" s="31" customFormat="1" ht="43.5" customHeight="1" x14ac:dyDescent="0.25">
      <c r="A22" s="41" t="s">
        <v>64</v>
      </c>
      <c r="B22" s="24"/>
      <c r="C22" s="25" t="s">
        <v>161</v>
      </c>
      <c r="D22" s="27">
        <v>2156</v>
      </c>
      <c r="E22" s="27">
        <v>2717</v>
      </c>
      <c r="F22" s="28"/>
      <c r="G22" s="41" t="s">
        <v>64</v>
      </c>
      <c r="H22" s="25" t="s">
        <v>161</v>
      </c>
      <c r="I22" s="30">
        <v>66</v>
      </c>
      <c r="J22" s="30">
        <v>90</v>
      </c>
      <c r="L22" s="33"/>
    </row>
    <row r="23" spans="1:12" s="31" customFormat="1" ht="35.25" customHeight="1" x14ac:dyDescent="0.25">
      <c r="A23" s="59" t="s">
        <v>21</v>
      </c>
      <c r="B23" s="59"/>
      <c r="C23" s="59"/>
      <c r="D23" s="60">
        <f>SUM(D8:D22)</f>
        <v>36989</v>
      </c>
      <c r="E23" s="60">
        <f>SUM(E8:E22)</f>
        <v>49578</v>
      </c>
      <c r="F23" s="35"/>
      <c r="G23" s="59" t="s">
        <v>21</v>
      </c>
      <c r="H23" s="59"/>
      <c r="I23" s="60">
        <f>SUM(I8:I22)</f>
        <v>1395</v>
      </c>
      <c r="J23" s="60">
        <f>SUM(J8:J22)</f>
        <v>1973</v>
      </c>
    </row>
    <row r="24" spans="1:12" s="31" customFormat="1" ht="35.25" customHeight="1" x14ac:dyDescent="0.25">
      <c r="A24" s="59"/>
      <c r="B24" s="59"/>
      <c r="C24" s="59"/>
      <c r="D24" s="60"/>
      <c r="E24" s="60"/>
      <c r="F24" s="35"/>
      <c r="G24" s="59"/>
      <c r="H24" s="59"/>
      <c r="I24" s="60"/>
      <c r="J24" s="60"/>
    </row>
    <row r="25" spans="1:12" ht="34.5" customHeight="1" x14ac:dyDescent="0.25">
      <c r="G25" s="36"/>
      <c r="H25" s="36"/>
      <c r="I25" s="37"/>
      <c r="J25" s="38"/>
    </row>
    <row r="26" spans="1:12" ht="20.25" x14ac:dyDescent="0.25">
      <c r="F26" s="39"/>
      <c r="G26" s="14"/>
      <c r="H26" s="14"/>
      <c r="I26" s="15"/>
      <c r="J26" s="14"/>
    </row>
    <row r="27" spans="1:12" x14ac:dyDescent="0.25">
      <c r="C27" s="40"/>
    </row>
    <row r="30" spans="1:12" x14ac:dyDescent="0.25">
      <c r="C30" s="40"/>
    </row>
  </sheetData>
  <mergeCells count="8">
    <mergeCell ref="A2:J2"/>
    <mergeCell ref="A3:J3"/>
    <mergeCell ref="A23:C24"/>
    <mergeCell ref="D23:D24"/>
    <mergeCell ref="E23:E24"/>
    <mergeCell ref="G23:H24"/>
    <mergeCell ref="I23:I24"/>
    <mergeCell ref="J23:J24"/>
  </mergeCells>
  <pageMargins left="0" right="0" top="0.31496062992125984" bottom="3.937007874015748E-2" header="0" footer="3.937007874015748E-2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="40" zoomScaleNormal="40" workbookViewId="0">
      <selection activeCell="I1" sqref="I1:I1048576"/>
    </sheetView>
  </sheetViews>
  <sheetFormatPr defaultRowHeight="18.75" x14ac:dyDescent="0.25"/>
  <cols>
    <col min="1" max="1" width="6" style="1" customWidth="1"/>
    <col min="2" max="2" width="1.90625" style="2" customWidth="1"/>
    <col min="3" max="3" width="25.453125" style="2" customWidth="1"/>
    <col min="4" max="4" width="16.54296875" style="2" customWidth="1"/>
    <col min="5" max="5" width="15.453125" style="2" customWidth="1"/>
    <col min="6" max="6" width="3.26953125" style="2" customWidth="1"/>
    <col min="7" max="7" width="6.1796875" style="2" customWidth="1"/>
    <col min="8" max="8" width="24.81640625" style="2" customWidth="1"/>
    <col min="9" max="9" width="16.36328125" style="3" customWidth="1"/>
    <col min="10" max="10" width="14.81640625" style="2" customWidth="1"/>
    <col min="11" max="11" width="8.7265625" style="2"/>
    <col min="12" max="12" width="13.81640625" style="2" customWidth="1"/>
    <col min="13" max="16384" width="8.7265625" style="2"/>
  </cols>
  <sheetData>
    <row r="1" spans="1:12" ht="20.25" customHeight="1" x14ac:dyDescent="0.25"/>
    <row r="2" spans="1:12" s="4" customFormat="1" ht="47.2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4" customFormat="1" ht="47.25" customHeight="1" x14ac:dyDescent="0.25">
      <c r="A3" s="58" t="s">
        <v>280</v>
      </c>
      <c r="B3" s="58"/>
      <c r="C3" s="58"/>
      <c r="D3" s="58"/>
      <c r="E3" s="58"/>
      <c r="F3" s="58"/>
      <c r="G3" s="58"/>
      <c r="H3" s="58"/>
      <c r="I3" s="58"/>
      <c r="J3" s="58"/>
    </row>
    <row r="4" spans="1:12" s="4" customFormat="1" ht="39.75" customHeight="1" x14ac:dyDescent="0.25">
      <c r="A4" s="5"/>
      <c r="B4" s="5"/>
      <c r="C4" s="5"/>
      <c r="D4" s="5"/>
      <c r="E4" s="5"/>
      <c r="F4" s="5"/>
      <c r="G4" s="5"/>
      <c r="H4" s="5"/>
      <c r="I4" s="6"/>
      <c r="J4" s="5"/>
    </row>
    <row r="5" spans="1:12" s="4" customFormat="1" ht="41.25" customHeight="1" x14ac:dyDescent="0.5">
      <c r="A5" s="7" t="s">
        <v>281</v>
      </c>
      <c r="B5" s="8"/>
      <c r="C5" s="9"/>
      <c r="D5" s="10"/>
      <c r="E5" s="10"/>
      <c r="F5" s="9"/>
      <c r="G5" s="11" t="s">
        <v>263</v>
      </c>
      <c r="H5" s="9"/>
      <c r="I5" s="12"/>
    </row>
    <row r="6" spans="1:12" s="14" customFormat="1" ht="24.75" customHeight="1" x14ac:dyDescent="0.25">
      <c r="A6" s="13"/>
      <c r="D6" s="13"/>
      <c r="E6" s="13"/>
      <c r="I6" s="15"/>
    </row>
    <row r="7" spans="1:12" s="22" customFormat="1" ht="71.25" customHeight="1" x14ac:dyDescent="0.25">
      <c r="A7" s="34" t="s">
        <v>1</v>
      </c>
      <c r="B7" s="17"/>
      <c r="C7" s="18" t="s">
        <v>2</v>
      </c>
      <c r="D7" s="20" t="s">
        <v>4</v>
      </c>
      <c r="E7" s="20" t="s">
        <v>5</v>
      </c>
      <c r="F7" s="21"/>
      <c r="G7" s="34" t="s">
        <v>1</v>
      </c>
      <c r="H7" s="18" t="s">
        <v>2</v>
      </c>
      <c r="I7" s="20" t="s">
        <v>4</v>
      </c>
      <c r="J7" s="20" t="s">
        <v>5</v>
      </c>
    </row>
    <row r="8" spans="1:12" s="31" customFormat="1" ht="43.5" customHeight="1" x14ac:dyDescent="0.25">
      <c r="A8" s="23">
        <v>1</v>
      </c>
      <c r="B8" s="24"/>
      <c r="C8" s="25" t="s">
        <v>84</v>
      </c>
      <c r="D8" s="27">
        <v>2475</v>
      </c>
      <c r="E8" s="27">
        <v>3796</v>
      </c>
      <c r="F8" s="28"/>
      <c r="G8" s="23">
        <v>1</v>
      </c>
      <c r="H8" s="25" t="s">
        <v>84</v>
      </c>
      <c r="I8" s="30">
        <v>159</v>
      </c>
      <c r="J8" s="30">
        <v>214</v>
      </c>
      <c r="L8" s="32"/>
    </row>
    <row r="9" spans="1:12" s="31" customFormat="1" ht="43.5" customHeight="1" x14ac:dyDescent="0.25">
      <c r="A9" s="23">
        <v>2</v>
      </c>
      <c r="B9" s="24"/>
      <c r="C9" s="25" t="s">
        <v>85</v>
      </c>
      <c r="D9" s="27">
        <v>1770</v>
      </c>
      <c r="E9" s="27">
        <v>2512</v>
      </c>
      <c r="F9" s="28"/>
      <c r="G9" s="23">
        <v>2</v>
      </c>
      <c r="H9" s="25" t="s">
        <v>85</v>
      </c>
      <c r="I9" s="30">
        <v>103</v>
      </c>
      <c r="J9" s="30">
        <v>115</v>
      </c>
      <c r="L9" s="33"/>
    </row>
    <row r="10" spans="1:12" s="31" customFormat="1" ht="43.5" customHeight="1" x14ac:dyDescent="0.25">
      <c r="A10" s="23">
        <v>3</v>
      </c>
      <c r="B10" s="24"/>
      <c r="C10" s="25" t="s">
        <v>86</v>
      </c>
      <c r="D10" s="27">
        <v>1916</v>
      </c>
      <c r="E10" s="27">
        <v>2709</v>
      </c>
      <c r="F10" s="28"/>
      <c r="G10" s="23">
        <v>3</v>
      </c>
      <c r="H10" s="25" t="s">
        <v>86</v>
      </c>
      <c r="I10" s="30">
        <v>108</v>
      </c>
      <c r="J10" s="30">
        <v>143</v>
      </c>
      <c r="L10" s="33"/>
    </row>
    <row r="11" spans="1:12" s="31" customFormat="1" ht="43.5" customHeight="1" x14ac:dyDescent="0.25">
      <c r="A11" s="23">
        <v>4</v>
      </c>
      <c r="B11" s="24"/>
      <c r="C11" s="25" t="s">
        <v>87</v>
      </c>
      <c r="D11" s="27">
        <v>2445</v>
      </c>
      <c r="E11" s="27">
        <v>3111</v>
      </c>
      <c r="F11" s="28"/>
      <c r="G11" s="23">
        <v>4</v>
      </c>
      <c r="H11" s="25" t="s">
        <v>87</v>
      </c>
      <c r="I11" s="30">
        <v>119</v>
      </c>
      <c r="J11" s="30">
        <v>141</v>
      </c>
      <c r="L11" s="33"/>
    </row>
    <row r="12" spans="1:12" s="31" customFormat="1" ht="43.5" customHeight="1" x14ac:dyDescent="0.25">
      <c r="A12" s="23">
        <v>5</v>
      </c>
      <c r="B12" s="24"/>
      <c r="C12" s="25" t="s">
        <v>88</v>
      </c>
      <c r="D12" s="27">
        <v>2712</v>
      </c>
      <c r="E12" s="27">
        <v>3762</v>
      </c>
      <c r="F12" s="28"/>
      <c r="G12" s="23">
        <v>5</v>
      </c>
      <c r="H12" s="25" t="s">
        <v>88</v>
      </c>
      <c r="I12" s="30">
        <v>108</v>
      </c>
      <c r="J12" s="30">
        <v>122</v>
      </c>
      <c r="L12" s="33"/>
    </row>
    <row r="13" spans="1:12" s="31" customFormat="1" ht="43.5" customHeight="1" x14ac:dyDescent="0.25">
      <c r="A13" s="23">
        <v>6</v>
      </c>
      <c r="B13" s="24"/>
      <c r="C13" s="25" t="s">
        <v>89</v>
      </c>
      <c r="D13" s="27">
        <v>1895</v>
      </c>
      <c r="E13" s="27">
        <v>2896</v>
      </c>
      <c r="F13" s="28"/>
      <c r="G13" s="23">
        <v>6</v>
      </c>
      <c r="H13" s="25" t="s">
        <v>89</v>
      </c>
      <c r="I13" s="30">
        <v>74</v>
      </c>
      <c r="J13" s="30">
        <v>89</v>
      </c>
      <c r="L13" s="33"/>
    </row>
    <row r="14" spans="1:12" s="31" customFormat="1" ht="43.5" customHeight="1" x14ac:dyDescent="0.25">
      <c r="A14" s="23">
        <v>7</v>
      </c>
      <c r="B14" s="24"/>
      <c r="C14" s="25" t="s">
        <v>90</v>
      </c>
      <c r="D14" s="27">
        <v>1905</v>
      </c>
      <c r="E14" s="27">
        <v>2518</v>
      </c>
      <c r="F14" s="28"/>
      <c r="G14" s="23">
        <v>7</v>
      </c>
      <c r="H14" s="25" t="s">
        <v>90</v>
      </c>
      <c r="I14" s="30">
        <v>122</v>
      </c>
      <c r="J14" s="30">
        <v>148</v>
      </c>
      <c r="L14" s="33"/>
    </row>
    <row r="15" spans="1:12" s="31" customFormat="1" ht="43.5" customHeight="1" x14ac:dyDescent="0.25">
      <c r="A15" s="23">
        <v>8</v>
      </c>
      <c r="B15" s="24"/>
      <c r="C15" s="25" t="s">
        <v>91</v>
      </c>
      <c r="D15" s="27">
        <v>2245</v>
      </c>
      <c r="E15" s="27">
        <v>3204</v>
      </c>
      <c r="F15" s="28"/>
      <c r="G15" s="23">
        <v>8</v>
      </c>
      <c r="H15" s="25" t="s">
        <v>91</v>
      </c>
      <c r="I15" s="30">
        <v>112</v>
      </c>
      <c r="J15" s="30">
        <v>153</v>
      </c>
      <c r="L15" s="33"/>
    </row>
    <row r="16" spans="1:12" s="31" customFormat="1" ht="43.5" customHeight="1" x14ac:dyDescent="0.25">
      <c r="A16" s="23">
        <v>9</v>
      </c>
      <c r="B16" s="24"/>
      <c r="C16" s="25" t="s">
        <v>92</v>
      </c>
      <c r="D16" s="27">
        <v>1312</v>
      </c>
      <c r="E16" s="27">
        <v>1773</v>
      </c>
      <c r="F16" s="28"/>
      <c r="G16" s="23">
        <v>9</v>
      </c>
      <c r="H16" s="25" t="s">
        <v>92</v>
      </c>
      <c r="I16" s="30">
        <v>109</v>
      </c>
      <c r="J16" s="30">
        <v>118</v>
      </c>
      <c r="L16" s="33"/>
    </row>
    <row r="17" spans="1:12" s="31" customFormat="1" ht="43.5" customHeight="1" x14ac:dyDescent="0.25">
      <c r="A17" s="23">
        <v>10</v>
      </c>
      <c r="B17" s="24"/>
      <c r="C17" s="25" t="s">
        <v>93</v>
      </c>
      <c r="D17" s="27">
        <v>2042</v>
      </c>
      <c r="E17" s="27">
        <v>3094</v>
      </c>
      <c r="F17" s="28"/>
      <c r="G17" s="23">
        <v>10</v>
      </c>
      <c r="H17" s="25" t="s">
        <v>93</v>
      </c>
      <c r="I17" s="30">
        <v>174</v>
      </c>
      <c r="J17" s="30">
        <v>221</v>
      </c>
      <c r="L17" s="33"/>
    </row>
    <row r="18" spans="1:12" s="31" customFormat="1" ht="43.5" customHeight="1" x14ac:dyDescent="0.25">
      <c r="A18" s="23">
        <v>11</v>
      </c>
      <c r="B18" s="24"/>
      <c r="C18" s="25" t="s">
        <v>94</v>
      </c>
      <c r="D18" s="27">
        <v>2225</v>
      </c>
      <c r="E18" s="27">
        <v>3095</v>
      </c>
      <c r="F18" s="28"/>
      <c r="G18" s="23">
        <v>11</v>
      </c>
      <c r="H18" s="25" t="s">
        <v>94</v>
      </c>
      <c r="I18" s="30">
        <v>101</v>
      </c>
      <c r="J18" s="30">
        <v>122</v>
      </c>
      <c r="L18" s="33"/>
    </row>
    <row r="19" spans="1:12" s="31" customFormat="1" ht="43.5" customHeight="1" x14ac:dyDescent="0.25">
      <c r="A19" s="23">
        <v>12</v>
      </c>
      <c r="B19" s="24"/>
      <c r="C19" s="25" t="s">
        <v>95</v>
      </c>
      <c r="D19" s="27">
        <v>2330</v>
      </c>
      <c r="E19" s="27">
        <v>4012</v>
      </c>
      <c r="F19" s="28"/>
      <c r="G19" s="23">
        <v>12</v>
      </c>
      <c r="H19" s="25" t="s">
        <v>95</v>
      </c>
      <c r="I19" s="30">
        <v>103</v>
      </c>
      <c r="J19" s="30">
        <v>123</v>
      </c>
      <c r="L19" s="33"/>
    </row>
    <row r="20" spans="1:12" s="31" customFormat="1" ht="43.5" customHeight="1" x14ac:dyDescent="0.25">
      <c r="A20" s="23">
        <v>13</v>
      </c>
      <c r="B20" s="24"/>
      <c r="C20" s="25" t="s">
        <v>96</v>
      </c>
      <c r="D20" s="27">
        <v>2527</v>
      </c>
      <c r="E20" s="27">
        <v>3679</v>
      </c>
      <c r="F20" s="28"/>
      <c r="G20" s="23">
        <v>13</v>
      </c>
      <c r="H20" s="25" t="s">
        <v>96</v>
      </c>
      <c r="I20" s="30">
        <v>289</v>
      </c>
      <c r="J20" s="30">
        <v>308</v>
      </c>
      <c r="L20" s="33"/>
    </row>
    <row r="21" spans="1:12" s="31" customFormat="1" ht="43.5" customHeight="1" x14ac:dyDescent="0.25">
      <c r="A21" s="23">
        <v>14</v>
      </c>
      <c r="B21" s="24"/>
      <c r="C21" s="25" t="s">
        <v>97</v>
      </c>
      <c r="D21" s="27">
        <v>3217</v>
      </c>
      <c r="E21" s="27">
        <v>4987</v>
      </c>
      <c r="F21" s="28"/>
      <c r="G21" s="23">
        <v>14</v>
      </c>
      <c r="H21" s="25" t="s">
        <v>97</v>
      </c>
      <c r="I21" s="30">
        <v>195</v>
      </c>
      <c r="J21" s="30">
        <v>231</v>
      </c>
      <c r="L21" s="33"/>
    </row>
    <row r="22" spans="1:12" s="31" customFormat="1" ht="35.25" customHeight="1" x14ac:dyDescent="0.25">
      <c r="A22" s="59" t="s">
        <v>21</v>
      </c>
      <c r="B22" s="59"/>
      <c r="C22" s="59"/>
      <c r="D22" s="60">
        <f>SUM(D8:D21)</f>
        <v>31016</v>
      </c>
      <c r="E22" s="60">
        <f>SUM(E8:E21)</f>
        <v>45148</v>
      </c>
      <c r="F22" s="35"/>
      <c r="G22" s="59" t="s">
        <v>21</v>
      </c>
      <c r="H22" s="59"/>
      <c r="I22" s="60">
        <f>SUM(I8:I21)</f>
        <v>1876</v>
      </c>
      <c r="J22" s="60">
        <f>SUM(J8:J21)</f>
        <v>2248</v>
      </c>
    </row>
    <row r="23" spans="1:12" s="31" customFormat="1" ht="35.25" customHeight="1" x14ac:dyDescent="0.25">
      <c r="A23" s="59"/>
      <c r="B23" s="59"/>
      <c r="C23" s="59"/>
      <c r="D23" s="60"/>
      <c r="E23" s="60"/>
      <c r="F23" s="35"/>
      <c r="G23" s="59"/>
      <c r="H23" s="59"/>
      <c r="I23" s="60"/>
      <c r="J23" s="60"/>
    </row>
    <row r="24" spans="1:12" ht="34.5" customHeight="1" x14ac:dyDescent="0.25">
      <c r="G24" s="36"/>
      <c r="H24" s="36"/>
      <c r="I24" s="37"/>
      <c r="J24" s="38"/>
    </row>
    <row r="25" spans="1:12" ht="20.25" x14ac:dyDescent="0.25">
      <c r="F25" s="39"/>
      <c r="G25" s="14"/>
      <c r="H25" s="14"/>
      <c r="I25" s="15"/>
      <c r="J25" s="14"/>
    </row>
    <row r="26" spans="1:12" x14ac:dyDescent="0.25">
      <c r="C26" s="40"/>
    </row>
    <row r="29" spans="1:12" x14ac:dyDescent="0.25">
      <c r="C29" s="40"/>
    </row>
  </sheetData>
  <mergeCells count="8">
    <mergeCell ref="A2:J2"/>
    <mergeCell ref="A3:J3"/>
    <mergeCell ref="A22:C23"/>
    <mergeCell ref="D22:D23"/>
    <mergeCell ref="E22:E23"/>
    <mergeCell ref="G22:H23"/>
    <mergeCell ref="I22:I23"/>
    <mergeCell ref="J22:J23"/>
  </mergeCells>
  <pageMargins left="0" right="0" top="0.31496062992125984" bottom="3.937007874015748E-2" header="0" footer="3.937007874015748E-2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50" workbookViewId="0">
      <selection activeCell="I1" sqref="I1:I1048576"/>
    </sheetView>
  </sheetViews>
  <sheetFormatPr defaultRowHeight="18.75" x14ac:dyDescent="0.25"/>
  <cols>
    <col min="1" max="1" width="6" style="1" customWidth="1"/>
    <col min="2" max="2" width="1.90625" style="2" customWidth="1"/>
    <col min="3" max="3" width="25.453125" style="2" customWidth="1"/>
    <col min="4" max="4" width="16.54296875" style="2" customWidth="1"/>
    <col min="5" max="5" width="15.453125" style="2" customWidth="1"/>
    <col min="6" max="6" width="3.26953125" style="2" customWidth="1"/>
    <col min="7" max="7" width="6.1796875" style="2" customWidth="1"/>
    <col min="8" max="8" width="24.81640625" style="2" customWidth="1"/>
    <col min="9" max="9" width="16.36328125" style="3" customWidth="1"/>
    <col min="10" max="10" width="14.81640625" style="2" customWidth="1"/>
    <col min="11" max="11" width="8.7265625" style="2"/>
    <col min="12" max="12" width="13.81640625" style="2" customWidth="1"/>
    <col min="13" max="16384" width="8.7265625" style="2"/>
  </cols>
  <sheetData>
    <row r="1" spans="1:12" ht="20.25" customHeight="1" x14ac:dyDescent="0.25"/>
    <row r="2" spans="1:12" s="4" customFormat="1" ht="47.2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4" customFormat="1" ht="47.25" customHeight="1" x14ac:dyDescent="0.25">
      <c r="A3" s="58" t="s">
        <v>280</v>
      </c>
      <c r="B3" s="58"/>
      <c r="C3" s="58"/>
      <c r="D3" s="58"/>
      <c r="E3" s="58"/>
      <c r="F3" s="58"/>
      <c r="G3" s="58"/>
      <c r="H3" s="58"/>
      <c r="I3" s="58"/>
      <c r="J3" s="58"/>
    </row>
    <row r="4" spans="1:12" s="4" customFormat="1" ht="39.75" customHeight="1" x14ac:dyDescent="0.25">
      <c r="A4" s="5"/>
      <c r="B4" s="5"/>
      <c r="C4" s="5"/>
      <c r="D4" s="5"/>
      <c r="E4" s="5"/>
      <c r="F4" s="5"/>
      <c r="G4" s="5"/>
      <c r="H4" s="5"/>
      <c r="I4" s="6"/>
      <c r="J4" s="5"/>
    </row>
    <row r="5" spans="1:12" s="4" customFormat="1" ht="41.25" customHeight="1" x14ac:dyDescent="0.5">
      <c r="A5" s="7" t="s">
        <v>281</v>
      </c>
      <c r="B5" s="8"/>
      <c r="C5" s="9"/>
      <c r="D5" s="10"/>
      <c r="E5" s="10"/>
      <c r="F5" s="9"/>
      <c r="G5" s="11" t="s">
        <v>264</v>
      </c>
      <c r="H5" s="9"/>
      <c r="I5" s="12"/>
    </row>
    <row r="6" spans="1:12" s="14" customFormat="1" ht="24.75" customHeight="1" x14ac:dyDescent="0.25">
      <c r="A6" s="13"/>
      <c r="D6" s="13"/>
      <c r="E6" s="13"/>
      <c r="I6" s="15"/>
    </row>
    <row r="7" spans="1:12" s="22" customFormat="1" ht="71.25" customHeight="1" x14ac:dyDescent="0.25">
      <c r="A7" s="43" t="s">
        <v>1</v>
      </c>
      <c r="B7" s="17"/>
      <c r="C7" s="18" t="s">
        <v>2</v>
      </c>
      <c r="D7" s="20" t="s">
        <v>4</v>
      </c>
      <c r="E7" s="20" t="s">
        <v>5</v>
      </c>
      <c r="F7" s="21"/>
      <c r="G7" s="43" t="s">
        <v>1</v>
      </c>
      <c r="H7" s="18" t="s">
        <v>2</v>
      </c>
      <c r="I7" s="20" t="s">
        <v>4</v>
      </c>
      <c r="J7" s="20" t="s">
        <v>5</v>
      </c>
    </row>
    <row r="8" spans="1:12" s="31" customFormat="1" ht="43.5" customHeight="1" x14ac:dyDescent="0.25">
      <c r="A8" s="23">
        <v>1</v>
      </c>
      <c r="B8" s="24"/>
      <c r="C8" s="25" t="s">
        <v>207</v>
      </c>
      <c r="D8" s="27">
        <v>2046</v>
      </c>
      <c r="E8" s="27">
        <v>2742</v>
      </c>
      <c r="F8" s="28"/>
      <c r="G8" s="23">
        <v>1</v>
      </c>
      <c r="H8" s="25" t="s">
        <v>207</v>
      </c>
      <c r="I8" s="30">
        <v>120</v>
      </c>
      <c r="J8" s="30">
        <v>150</v>
      </c>
      <c r="L8" s="32"/>
    </row>
    <row r="9" spans="1:12" s="31" customFormat="1" ht="43.5" customHeight="1" x14ac:dyDescent="0.25">
      <c r="A9" s="23">
        <v>2</v>
      </c>
      <c r="B9" s="24"/>
      <c r="C9" s="25" t="s">
        <v>208</v>
      </c>
      <c r="D9" s="27">
        <v>1422</v>
      </c>
      <c r="E9" s="27">
        <v>1839</v>
      </c>
      <c r="F9" s="28"/>
      <c r="G9" s="23">
        <v>2</v>
      </c>
      <c r="H9" s="25" t="s">
        <v>208</v>
      </c>
      <c r="I9" s="30">
        <v>80</v>
      </c>
      <c r="J9" s="30">
        <v>103</v>
      </c>
      <c r="L9" s="33"/>
    </row>
    <row r="10" spans="1:12" s="31" customFormat="1" ht="43.5" customHeight="1" x14ac:dyDescent="0.25">
      <c r="A10" s="23">
        <v>3</v>
      </c>
      <c r="B10" s="24"/>
      <c r="C10" s="25" t="s">
        <v>209</v>
      </c>
      <c r="D10" s="27">
        <v>2443</v>
      </c>
      <c r="E10" s="27">
        <v>3190</v>
      </c>
      <c r="F10" s="28"/>
      <c r="G10" s="23">
        <v>3</v>
      </c>
      <c r="H10" s="25" t="s">
        <v>209</v>
      </c>
      <c r="I10" s="30">
        <v>131</v>
      </c>
      <c r="J10" s="30">
        <v>175</v>
      </c>
      <c r="L10" s="33"/>
    </row>
    <row r="11" spans="1:12" s="31" customFormat="1" ht="43.5" customHeight="1" x14ac:dyDescent="0.25">
      <c r="A11" s="23">
        <v>4</v>
      </c>
      <c r="B11" s="24"/>
      <c r="C11" s="25" t="s">
        <v>210</v>
      </c>
      <c r="D11" s="27">
        <v>2168</v>
      </c>
      <c r="E11" s="27">
        <v>2830</v>
      </c>
      <c r="F11" s="28"/>
      <c r="G11" s="23">
        <v>4</v>
      </c>
      <c r="H11" s="25" t="s">
        <v>210</v>
      </c>
      <c r="I11" s="30">
        <v>77</v>
      </c>
      <c r="J11" s="30">
        <v>113</v>
      </c>
      <c r="L11" s="33"/>
    </row>
    <row r="12" spans="1:12" s="31" customFormat="1" ht="43.5" customHeight="1" x14ac:dyDescent="0.25">
      <c r="A12" s="23">
        <v>5</v>
      </c>
      <c r="B12" s="24"/>
      <c r="C12" s="25" t="s">
        <v>211</v>
      </c>
      <c r="D12" s="27">
        <v>944</v>
      </c>
      <c r="E12" s="27">
        <v>1338</v>
      </c>
      <c r="F12" s="28"/>
      <c r="G12" s="23">
        <v>5</v>
      </c>
      <c r="H12" s="25" t="s">
        <v>211</v>
      </c>
      <c r="I12" s="30">
        <v>50</v>
      </c>
      <c r="J12" s="30">
        <v>61</v>
      </c>
      <c r="L12" s="33"/>
    </row>
    <row r="13" spans="1:12" s="31" customFormat="1" ht="43.5" customHeight="1" x14ac:dyDescent="0.25">
      <c r="A13" s="23">
        <v>6</v>
      </c>
      <c r="B13" s="24"/>
      <c r="C13" s="25" t="s">
        <v>212</v>
      </c>
      <c r="D13" s="27">
        <v>1495</v>
      </c>
      <c r="E13" s="27">
        <v>1916</v>
      </c>
      <c r="F13" s="28"/>
      <c r="G13" s="23">
        <v>6</v>
      </c>
      <c r="H13" s="25" t="s">
        <v>212</v>
      </c>
      <c r="I13" s="30">
        <v>59</v>
      </c>
      <c r="J13" s="30">
        <v>93</v>
      </c>
      <c r="L13" s="33"/>
    </row>
    <row r="14" spans="1:12" s="31" customFormat="1" ht="35.25" customHeight="1" x14ac:dyDescent="0.25">
      <c r="A14" s="59" t="s">
        <v>21</v>
      </c>
      <c r="B14" s="59"/>
      <c r="C14" s="59"/>
      <c r="D14" s="60">
        <f>SUM(D8:D13)</f>
        <v>10518</v>
      </c>
      <c r="E14" s="60">
        <f>SUM(E8:E13)</f>
        <v>13855</v>
      </c>
      <c r="F14" s="35"/>
      <c r="G14" s="59" t="s">
        <v>21</v>
      </c>
      <c r="H14" s="59"/>
      <c r="I14" s="60">
        <f>SUM(I8:I13)</f>
        <v>517</v>
      </c>
      <c r="J14" s="60">
        <f>SUM(J8:J13)</f>
        <v>695</v>
      </c>
    </row>
    <row r="15" spans="1:12" s="31" customFormat="1" ht="35.25" customHeight="1" x14ac:dyDescent="0.25">
      <c r="A15" s="59"/>
      <c r="B15" s="59"/>
      <c r="C15" s="59"/>
      <c r="D15" s="60"/>
      <c r="E15" s="60"/>
      <c r="F15" s="35"/>
      <c r="G15" s="59"/>
      <c r="H15" s="59"/>
      <c r="I15" s="60"/>
      <c r="J15" s="60"/>
    </row>
    <row r="16" spans="1:12" ht="34.5" customHeight="1" x14ac:dyDescent="0.25">
      <c r="G16" s="36"/>
      <c r="H16" s="36"/>
      <c r="I16" s="37"/>
      <c r="J16" s="38"/>
    </row>
    <row r="17" spans="3:10" ht="20.25" x14ac:dyDescent="0.25">
      <c r="F17" s="39"/>
      <c r="G17" s="14"/>
      <c r="H17" s="14"/>
      <c r="I17" s="15"/>
      <c r="J17" s="14"/>
    </row>
    <row r="18" spans="3:10" x14ac:dyDescent="0.25">
      <c r="C18" s="40"/>
    </row>
    <row r="21" spans="3:10" x14ac:dyDescent="0.25">
      <c r="C21" s="40"/>
    </row>
  </sheetData>
  <mergeCells count="8">
    <mergeCell ref="A2:J2"/>
    <mergeCell ref="A3:J3"/>
    <mergeCell ref="A14:C15"/>
    <mergeCell ref="D14:D15"/>
    <mergeCell ref="E14:E15"/>
    <mergeCell ref="G14:H15"/>
    <mergeCell ref="I14:I15"/>
    <mergeCell ref="J14:J15"/>
  </mergeCells>
  <pageMargins left="0" right="0" top="0.31496062992125984" bottom="3.937007874015748E-2" header="0" footer="3.937007874015748E-2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50" workbookViewId="0">
      <selection activeCell="I1" sqref="I1:I1048576"/>
    </sheetView>
  </sheetViews>
  <sheetFormatPr defaultRowHeight="18.75" x14ac:dyDescent="0.25"/>
  <cols>
    <col min="1" max="1" width="6" style="1" customWidth="1"/>
    <col min="2" max="2" width="1.90625" style="2" customWidth="1"/>
    <col min="3" max="3" width="25.453125" style="2" customWidth="1"/>
    <col min="4" max="4" width="16.54296875" style="2" customWidth="1"/>
    <col min="5" max="5" width="15.453125" style="2" customWidth="1"/>
    <col min="6" max="6" width="3.26953125" style="2" customWidth="1"/>
    <col min="7" max="7" width="6.1796875" style="2" customWidth="1"/>
    <col min="8" max="8" width="24.81640625" style="2" customWidth="1"/>
    <col min="9" max="9" width="16.36328125" style="3" customWidth="1"/>
    <col min="10" max="10" width="14.81640625" style="2" customWidth="1"/>
    <col min="11" max="11" width="8.7265625" style="2"/>
    <col min="12" max="12" width="13.81640625" style="2" customWidth="1"/>
    <col min="13" max="16384" width="8.7265625" style="2"/>
  </cols>
  <sheetData>
    <row r="1" spans="1:12" ht="20.25" customHeight="1" x14ac:dyDescent="0.25"/>
    <row r="2" spans="1:12" s="4" customFormat="1" ht="47.2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4" customFormat="1" ht="47.25" customHeight="1" x14ac:dyDescent="0.25">
      <c r="A3" s="58" t="s">
        <v>280</v>
      </c>
      <c r="B3" s="58"/>
      <c r="C3" s="58"/>
      <c r="D3" s="58"/>
      <c r="E3" s="58"/>
      <c r="F3" s="58"/>
      <c r="G3" s="58"/>
      <c r="H3" s="58"/>
      <c r="I3" s="58"/>
      <c r="J3" s="58"/>
    </row>
    <row r="4" spans="1:12" s="4" customFormat="1" ht="39.75" customHeight="1" x14ac:dyDescent="0.25">
      <c r="A4" s="5"/>
      <c r="B4" s="5"/>
      <c r="C4" s="5"/>
      <c r="D4" s="5"/>
      <c r="E4" s="5"/>
      <c r="F4" s="5"/>
      <c r="G4" s="5"/>
      <c r="H4" s="5"/>
      <c r="I4" s="6"/>
      <c r="J4" s="5"/>
    </row>
    <row r="5" spans="1:12" s="4" customFormat="1" ht="41.25" customHeight="1" x14ac:dyDescent="0.5">
      <c r="A5" s="7" t="s">
        <v>281</v>
      </c>
      <c r="B5" s="8"/>
      <c r="C5" s="9"/>
      <c r="D5" s="10"/>
      <c r="E5" s="10"/>
      <c r="F5" s="9"/>
      <c r="G5" s="11" t="s">
        <v>265</v>
      </c>
      <c r="H5" s="9"/>
      <c r="I5" s="12"/>
    </row>
    <row r="6" spans="1:12" s="14" customFormat="1" ht="24.75" customHeight="1" x14ac:dyDescent="0.25">
      <c r="A6" s="13"/>
      <c r="D6" s="13"/>
      <c r="E6" s="13"/>
      <c r="I6" s="15"/>
    </row>
    <row r="7" spans="1:12" s="22" customFormat="1" ht="71.25" customHeight="1" x14ac:dyDescent="0.25">
      <c r="A7" s="34" t="s">
        <v>1</v>
      </c>
      <c r="B7" s="17"/>
      <c r="C7" s="18" t="s">
        <v>2</v>
      </c>
      <c r="D7" s="20" t="s">
        <v>4</v>
      </c>
      <c r="E7" s="20" t="s">
        <v>5</v>
      </c>
      <c r="F7" s="21"/>
      <c r="G7" s="34" t="s">
        <v>1</v>
      </c>
      <c r="H7" s="18" t="s">
        <v>2</v>
      </c>
      <c r="I7" s="20" t="s">
        <v>4</v>
      </c>
      <c r="J7" s="20" t="s">
        <v>5</v>
      </c>
    </row>
    <row r="8" spans="1:12" s="31" customFormat="1" ht="43.5" customHeight="1" x14ac:dyDescent="0.25">
      <c r="A8" s="23">
        <v>1</v>
      </c>
      <c r="B8" s="24"/>
      <c r="C8" s="25" t="s">
        <v>98</v>
      </c>
      <c r="D8" s="27">
        <v>1444</v>
      </c>
      <c r="E8" s="27">
        <v>1792</v>
      </c>
      <c r="F8" s="28"/>
      <c r="G8" s="23">
        <v>1</v>
      </c>
      <c r="H8" s="25" t="s">
        <v>98</v>
      </c>
      <c r="I8" s="30">
        <v>40</v>
      </c>
      <c r="J8" s="30">
        <v>52</v>
      </c>
      <c r="L8" s="32"/>
    </row>
    <row r="9" spans="1:12" s="31" customFormat="1" ht="43.5" customHeight="1" x14ac:dyDescent="0.25">
      <c r="A9" s="23">
        <v>2</v>
      </c>
      <c r="B9" s="24"/>
      <c r="C9" s="25" t="s">
        <v>99</v>
      </c>
      <c r="D9" s="27">
        <v>2594</v>
      </c>
      <c r="E9" s="27">
        <v>3235</v>
      </c>
      <c r="F9" s="28"/>
      <c r="G9" s="23">
        <v>2</v>
      </c>
      <c r="H9" s="25" t="s">
        <v>99</v>
      </c>
      <c r="I9" s="30">
        <v>121</v>
      </c>
      <c r="J9" s="30">
        <v>154</v>
      </c>
      <c r="L9" s="33"/>
    </row>
    <row r="10" spans="1:12" s="31" customFormat="1" ht="43.5" customHeight="1" x14ac:dyDescent="0.25">
      <c r="A10" s="23">
        <v>3</v>
      </c>
      <c r="B10" s="24"/>
      <c r="C10" s="25" t="s">
        <v>100</v>
      </c>
      <c r="D10" s="27">
        <v>1543</v>
      </c>
      <c r="E10" s="27">
        <v>1996</v>
      </c>
      <c r="F10" s="28"/>
      <c r="G10" s="23">
        <v>3</v>
      </c>
      <c r="H10" s="25" t="s">
        <v>100</v>
      </c>
      <c r="I10" s="30">
        <v>67</v>
      </c>
      <c r="J10" s="30">
        <v>86</v>
      </c>
      <c r="L10" s="33"/>
    </row>
    <row r="11" spans="1:12" s="31" customFormat="1" ht="43.5" customHeight="1" x14ac:dyDescent="0.25">
      <c r="A11" s="23">
        <v>4</v>
      </c>
      <c r="B11" s="24"/>
      <c r="C11" s="25" t="s">
        <v>101</v>
      </c>
      <c r="D11" s="27">
        <v>1818</v>
      </c>
      <c r="E11" s="27">
        <v>2144</v>
      </c>
      <c r="F11" s="28"/>
      <c r="G11" s="23">
        <v>4</v>
      </c>
      <c r="H11" s="25" t="s">
        <v>101</v>
      </c>
      <c r="I11" s="30">
        <v>80</v>
      </c>
      <c r="J11" s="30">
        <v>99</v>
      </c>
      <c r="L11" s="33"/>
    </row>
    <row r="12" spans="1:12" s="31" customFormat="1" ht="43.5" customHeight="1" x14ac:dyDescent="0.25">
      <c r="A12" s="23">
        <v>5</v>
      </c>
      <c r="B12" s="24"/>
      <c r="C12" s="25" t="s">
        <v>102</v>
      </c>
      <c r="D12" s="27">
        <v>2294</v>
      </c>
      <c r="E12" s="27">
        <v>2705</v>
      </c>
      <c r="F12" s="28"/>
      <c r="G12" s="23">
        <v>5</v>
      </c>
      <c r="H12" s="25" t="s">
        <v>102</v>
      </c>
      <c r="I12" s="30">
        <v>184</v>
      </c>
      <c r="J12" s="30">
        <v>209</v>
      </c>
      <c r="L12" s="33"/>
    </row>
    <row r="13" spans="1:12" s="31" customFormat="1" ht="43.5" customHeight="1" x14ac:dyDescent="0.25">
      <c r="A13" s="23">
        <v>6</v>
      </c>
      <c r="B13" s="24"/>
      <c r="C13" s="25" t="s">
        <v>103</v>
      </c>
      <c r="D13" s="27">
        <v>2898</v>
      </c>
      <c r="E13" s="27">
        <v>3466</v>
      </c>
      <c r="F13" s="28"/>
      <c r="G13" s="23">
        <v>6</v>
      </c>
      <c r="H13" s="25" t="s">
        <v>103</v>
      </c>
      <c r="I13" s="30">
        <v>145</v>
      </c>
      <c r="J13" s="30">
        <v>171</v>
      </c>
      <c r="L13" s="33"/>
    </row>
    <row r="14" spans="1:12" s="31" customFormat="1" ht="43.5" customHeight="1" x14ac:dyDescent="0.25">
      <c r="A14" s="23">
        <v>7</v>
      </c>
      <c r="B14" s="24"/>
      <c r="C14" s="25" t="s">
        <v>104</v>
      </c>
      <c r="D14" s="27">
        <v>1333</v>
      </c>
      <c r="E14" s="27">
        <v>1650</v>
      </c>
      <c r="F14" s="28"/>
      <c r="G14" s="23">
        <v>7</v>
      </c>
      <c r="H14" s="25" t="s">
        <v>104</v>
      </c>
      <c r="I14" s="30">
        <v>63</v>
      </c>
      <c r="J14" s="30">
        <v>73</v>
      </c>
      <c r="L14" s="33"/>
    </row>
    <row r="15" spans="1:12" s="31" customFormat="1" ht="43.5" customHeight="1" x14ac:dyDescent="0.25">
      <c r="A15" s="23">
        <v>8</v>
      </c>
      <c r="B15" s="24"/>
      <c r="C15" s="25" t="s">
        <v>105</v>
      </c>
      <c r="D15" s="27">
        <v>1879</v>
      </c>
      <c r="E15" s="27">
        <v>2218</v>
      </c>
      <c r="F15" s="28"/>
      <c r="G15" s="23">
        <v>8</v>
      </c>
      <c r="H15" s="25" t="s">
        <v>105</v>
      </c>
      <c r="I15" s="30">
        <v>82</v>
      </c>
      <c r="J15" s="30">
        <v>104</v>
      </c>
      <c r="L15" s="33"/>
    </row>
    <row r="16" spans="1:12" s="31" customFormat="1" ht="35.25" customHeight="1" x14ac:dyDescent="0.25">
      <c r="A16" s="59" t="s">
        <v>21</v>
      </c>
      <c r="B16" s="59"/>
      <c r="C16" s="59"/>
      <c r="D16" s="60">
        <f>SUM(D8:D15)</f>
        <v>15803</v>
      </c>
      <c r="E16" s="60">
        <f>SUM(E8:E15)</f>
        <v>19206</v>
      </c>
      <c r="F16" s="35"/>
      <c r="G16" s="59" t="s">
        <v>21</v>
      </c>
      <c r="H16" s="59"/>
      <c r="I16" s="60">
        <f>SUM(I8:I15)</f>
        <v>782</v>
      </c>
      <c r="J16" s="60">
        <f>SUM(J8:J15)</f>
        <v>948</v>
      </c>
    </row>
    <row r="17" spans="1:10" s="31" customFormat="1" ht="35.25" customHeight="1" x14ac:dyDescent="0.25">
      <c r="A17" s="59"/>
      <c r="B17" s="59"/>
      <c r="C17" s="59"/>
      <c r="D17" s="60"/>
      <c r="E17" s="60"/>
      <c r="F17" s="35"/>
      <c r="G17" s="59"/>
      <c r="H17" s="59"/>
      <c r="I17" s="60"/>
      <c r="J17" s="60"/>
    </row>
    <row r="18" spans="1:10" ht="34.5" customHeight="1" x14ac:dyDescent="0.25">
      <c r="G18" s="36"/>
      <c r="H18" s="36"/>
      <c r="I18" s="37"/>
      <c r="J18" s="38"/>
    </row>
    <row r="19" spans="1:10" ht="20.25" x14ac:dyDescent="0.25">
      <c r="F19" s="39"/>
      <c r="G19" s="14"/>
      <c r="H19" s="14"/>
      <c r="I19" s="15"/>
      <c r="J19" s="14"/>
    </row>
    <row r="20" spans="1:10" x14ac:dyDescent="0.25">
      <c r="C20" s="40"/>
    </row>
    <row r="23" spans="1:10" x14ac:dyDescent="0.25">
      <c r="C23" s="40"/>
    </row>
  </sheetData>
  <mergeCells count="8">
    <mergeCell ref="A2:J2"/>
    <mergeCell ref="A3:J3"/>
    <mergeCell ref="A16:C17"/>
    <mergeCell ref="D16:D17"/>
    <mergeCell ref="E16:E17"/>
    <mergeCell ref="G16:H17"/>
    <mergeCell ref="I16:I17"/>
    <mergeCell ref="J16:J17"/>
  </mergeCells>
  <pageMargins left="0" right="0" top="0.31496062992125984" bottom="3.937007874015748E-2" header="0" footer="3.937007874015748E-2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="40" zoomScaleNormal="40" workbookViewId="0">
      <selection activeCell="I1" sqref="I1:I1048576"/>
    </sheetView>
  </sheetViews>
  <sheetFormatPr defaultRowHeight="18.75" x14ac:dyDescent="0.25"/>
  <cols>
    <col min="1" max="1" width="6" style="1" customWidth="1"/>
    <col min="2" max="2" width="1.90625" style="2" customWidth="1"/>
    <col min="3" max="3" width="25.453125" style="2" customWidth="1"/>
    <col min="4" max="4" width="16.54296875" style="2" customWidth="1"/>
    <col min="5" max="5" width="15.453125" style="2" customWidth="1"/>
    <col min="6" max="6" width="3.26953125" style="2" customWidth="1"/>
    <col min="7" max="7" width="6.1796875" style="2" customWidth="1"/>
    <col min="8" max="8" width="24.81640625" style="2" customWidth="1"/>
    <col min="9" max="9" width="16.36328125" style="3" customWidth="1"/>
    <col min="10" max="10" width="14.81640625" style="2" customWidth="1"/>
    <col min="11" max="11" width="8.7265625" style="2"/>
    <col min="12" max="12" width="13.81640625" style="2" customWidth="1"/>
    <col min="13" max="16384" width="8.7265625" style="2"/>
  </cols>
  <sheetData>
    <row r="1" spans="1:12" ht="20.25" customHeight="1" x14ac:dyDescent="0.25"/>
    <row r="2" spans="1:12" s="4" customFormat="1" ht="47.2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4" customFormat="1" ht="47.25" customHeight="1" x14ac:dyDescent="0.25">
      <c r="A3" s="58" t="s">
        <v>280</v>
      </c>
      <c r="B3" s="58"/>
      <c r="C3" s="58"/>
      <c r="D3" s="58"/>
      <c r="E3" s="58"/>
      <c r="F3" s="58"/>
      <c r="G3" s="58"/>
      <c r="H3" s="58"/>
      <c r="I3" s="58"/>
      <c r="J3" s="58"/>
    </row>
    <row r="4" spans="1:12" s="4" customFormat="1" ht="39.75" customHeight="1" x14ac:dyDescent="0.25">
      <c r="A4" s="5"/>
      <c r="B4" s="5"/>
      <c r="C4" s="5"/>
      <c r="D4" s="5"/>
      <c r="E4" s="5"/>
      <c r="F4" s="5"/>
      <c r="G4" s="5"/>
      <c r="H4" s="5"/>
      <c r="I4" s="6"/>
      <c r="J4" s="5"/>
    </row>
    <row r="5" spans="1:12" s="4" customFormat="1" ht="41.25" customHeight="1" x14ac:dyDescent="0.5">
      <c r="A5" s="7" t="s">
        <v>281</v>
      </c>
      <c r="B5" s="8"/>
      <c r="C5" s="9"/>
      <c r="D5" s="10"/>
      <c r="E5" s="10"/>
      <c r="F5" s="9"/>
      <c r="G5" s="11" t="s">
        <v>266</v>
      </c>
      <c r="H5" s="9"/>
      <c r="I5" s="12"/>
    </row>
    <row r="6" spans="1:12" s="14" customFormat="1" ht="24.75" customHeight="1" x14ac:dyDescent="0.25">
      <c r="A6" s="13"/>
      <c r="D6" s="13"/>
      <c r="E6" s="13"/>
      <c r="I6" s="15"/>
    </row>
    <row r="7" spans="1:12" s="22" customFormat="1" ht="71.25" customHeight="1" x14ac:dyDescent="0.25">
      <c r="A7" s="34" t="s">
        <v>1</v>
      </c>
      <c r="B7" s="17"/>
      <c r="C7" s="18" t="s">
        <v>2</v>
      </c>
      <c r="D7" s="20" t="s">
        <v>4</v>
      </c>
      <c r="E7" s="20" t="s">
        <v>5</v>
      </c>
      <c r="F7" s="21"/>
      <c r="G7" s="34" t="s">
        <v>1</v>
      </c>
      <c r="H7" s="18" t="s">
        <v>2</v>
      </c>
      <c r="I7" s="20" t="s">
        <v>4</v>
      </c>
      <c r="J7" s="20" t="s">
        <v>5</v>
      </c>
    </row>
    <row r="8" spans="1:12" s="31" customFormat="1" ht="43.5" customHeight="1" x14ac:dyDescent="0.25">
      <c r="A8" s="23">
        <v>1</v>
      </c>
      <c r="B8" s="24"/>
      <c r="C8" s="25" t="s">
        <v>22</v>
      </c>
      <c r="D8" s="27">
        <v>1396</v>
      </c>
      <c r="E8" s="27">
        <v>1934</v>
      </c>
      <c r="F8" s="28"/>
      <c r="G8" s="23">
        <v>1</v>
      </c>
      <c r="H8" s="25" t="s">
        <v>22</v>
      </c>
      <c r="I8" s="30">
        <v>77</v>
      </c>
      <c r="J8" s="30">
        <v>92</v>
      </c>
      <c r="L8" s="32"/>
    </row>
    <row r="9" spans="1:12" s="31" customFormat="1" ht="43.5" customHeight="1" x14ac:dyDescent="0.25">
      <c r="A9" s="23">
        <v>2</v>
      </c>
      <c r="B9" s="24"/>
      <c r="C9" s="25" t="s">
        <v>23</v>
      </c>
      <c r="D9" s="27">
        <v>1464</v>
      </c>
      <c r="E9" s="27">
        <v>1960</v>
      </c>
      <c r="F9" s="28"/>
      <c r="G9" s="23">
        <v>2</v>
      </c>
      <c r="H9" s="25" t="s">
        <v>23</v>
      </c>
      <c r="I9" s="30">
        <v>61</v>
      </c>
      <c r="J9" s="30">
        <v>72</v>
      </c>
      <c r="L9" s="33"/>
    </row>
    <row r="10" spans="1:12" s="31" customFormat="1" ht="43.5" customHeight="1" x14ac:dyDescent="0.25">
      <c r="A10" s="23">
        <v>3</v>
      </c>
      <c r="B10" s="24"/>
      <c r="C10" s="25" t="s">
        <v>24</v>
      </c>
      <c r="D10" s="27">
        <v>524</v>
      </c>
      <c r="E10" s="27">
        <v>668</v>
      </c>
      <c r="F10" s="28"/>
      <c r="G10" s="23">
        <v>3</v>
      </c>
      <c r="H10" s="25" t="s">
        <v>24</v>
      </c>
      <c r="I10" s="30">
        <v>15</v>
      </c>
      <c r="J10" s="30">
        <v>27</v>
      </c>
      <c r="L10" s="33"/>
    </row>
    <row r="11" spans="1:12" s="31" customFormat="1" ht="43.5" customHeight="1" x14ac:dyDescent="0.25">
      <c r="A11" s="23">
        <v>4</v>
      </c>
      <c r="B11" s="24"/>
      <c r="C11" s="25" t="s">
        <v>25</v>
      </c>
      <c r="D11" s="27">
        <v>1509</v>
      </c>
      <c r="E11" s="27">
        <v>1817</v>
      </c>
      <c r="F11" s="28"/>
      <c r="G11" s="23">
        <v>4</v>
      </c>
      <c r="H11" s="25" t="s">
        <v>25</v>
      </c>
      <c r="I11" s="30">
        <v>105</v>
      </c>
      <c r="J11" s="30">
        <v>126</v>
      </c>
      <c r="L11" s="33"/>
    </row>
    <row r="12" spans="1:12" s="31" customFormat="1" ht="43.5" customHeight="1" x14ac:dyDescent="0.25">
      <c r="A12" s="23">
        <v>5</v>
      </c>
      <c r="B12" s="24"/>
      <c r="C12" s="25" t="s">
        <v>26</v>
      </c>
      <c r="D12" s="27">
        <v>1721</v>
      </c>
      <c r="E12" s="27">
        <v>2320</v>
      </c>
      <c r="F12" s="28"/>
      <c r="G12" s="23">
        <v>5</v>
      </c>
      <c r="H12" s="25" t="s">
        <v>26</v>
      </c>
      <c r="I12" s="30">
        <v>114</v>
      </c>
      <c r="J12" s="30">
        <v>141</v>
      </c>
      <c r="L12" s="33"/>
    </row>
    <row r="13" spans="1:12" s="31" customFormat="1" ht="43.5" customHeight="1" x14ac:dyDescent="0.25">
      <c r="A13" s="23">
        <v>6</v>
      </c>
      <c r="B13" s="24"/>
      <c r="C13" s="25" t="s">
        <v>27</v>
      </c>
      <c r="D13" s="27">
        <v>2623</v>
      </c>
      <c r="E13" s="27">
        <v>3827</v>
      </c>
      <c r="F13" s="28"/>
      <c r="G13" s="23">
        <v>6</v>
      </c>
      <c r="H13" s="25" t="s">
        <v>27</v>
      </c>
      <c r="I13" s="30">
        <v>106</v>
      </c>
      <c r="J13" s="30">
        <v>136</v>
      </c>
      <c r="L13" s="33"/>
    </row>
    <row r="14" spans="1:12" s="31" customFormat="1" ht="43.5" customHeight="1" x14ac:dyDescent="0.25">
      <c r="A14" s="23">
        <v>7</v>
      </c>
      <c r="B14" s="24"/>
      <c r="C14" s="25" t="s">
        <v>28</v>
      </c>
      <c r="D14" s="27">
        <v>3150</v>
      </c>
      <c r="E14" s="27">
        <v>3981</v>
      </c>
      <c r="F14" s="28"/>
      <c r="G14" s="23">
        <v>7</v>
      </c>
      <c r="H14" s="25" t="s">
        <v>28</v>
      </c>
      <c r="I14" s="30">
        <v>180</v>
      </c>
      <c r="J14" s="30">
        <v>208</v>
      </c>
      <c r="L14" s="33"/>
    </row>
    <row r="15" spans="1:12" s="31" customFormat="1" ht="43.5" customHeight="1" x14ac:dyDescent="0.25">
      <c r="A15" s="23">
        <v>8</v>
      </c>
      <c r="B15" s="24"/>
      <c r="C15" s="25" t="s">
        <v>29</v>
      </c>
      <c r="D15" s="27">
        <v>1143</v>
      </c>
      <c r="E15" s="27">
        <v>1556</v>
      </c>
      <c r="F15" s="28"/>
      <c r="G15" s="23">
        <v>8</v>
      </c>
      <c r="H15" s="25" t="s">
        <v>29</v>
      </c>
      <c r="I15" s="30">
        <v>48</v>
      </c>
      <c r="J15" s="30">
        <v>60</v>
      </c>
      <c r="L15" s="33"/>
    </row>
    <row r="16" spans="1:12" s="31" customFormat="1" ht="43.5" customHeight="1" x14ac:dyDescent="0.25">
      <c r="A16" s="23">
        <v>9</v>
      </c>
      <c r="B16" s="24"/>
      <c r="C16" s="25" t="s">
        <v>30</v>
      </c>
      <c r="D16" s="27">
        <v>1190</v>
      </c>
      <c r="E16" s="27">
        <v>1743</v>
      </c>
      <c r="F16" s="28"/>
      <c r="G16" s="23">
        <v>9</v>
      </c>
      <c r="H16" s="25" t="s">
        <v>30</v>
      </c>
      <c r="I16" s="30">
        <v>77</v>
      </c>
      <c r="J16" s="30">
        <v>96</v>
      </c>
      <c r="L16" s="33"/>
    </row>
    <row r="17" spans="1:12" s="31" customFormat="1" ht="43.5" customHeight="1" x14ac:dyDescent="0.25">
      <c r="A17" s="23">
        <v>10</v>
      </c>
      <c r="B17" s="24"/>
      <c r="C17" s="25" t="s">
        <v>31</v>
      </c>
      <c r="D17" s="27">
        <v>2436</v>
      </c>
      <c r="E17" s="27">
        <v>3057</v>
      </c>
      <c r="F17" s="28"/>
      <c r="G17" s="23">
        <v>10</v>
      </c>
      <c r="H17" s="25" t="s">
        <v>31</v>
      </c>
      <c r="I17" s="30">
        <v>180</v>
      </c>
      <c r="J17" s="30">
        <v>205</v>
      </c>
      <c r="L17" s="33"/>
    </row>
    <row r="18" spans="1:12" s="31" customFormat="1" ht="43.5" customHeight="1" x14ac:dyDescent="0.25">
      <c r="A18" s="23">
        <v>11</v>
      </c>
      <c r="B18" s="24"/>
      <c r="C18" s="25" t="s">
        <v>32</v>
      </c>
      <c r="D18" s="27">
        <v>2981</v>
      </c>
      <c r="E18" s="27">
        <v>3736</v>
      </c>
      <c r="F18" s="28"/>
      <c r="G18" s="23">
        <v>11</v>
      </c>
      <c r="H18" s="25" t="s">
        <v>32</v>
      </c>
      <c r="I18" s="30">
        <v>149</v>
      </c>
      <c r="J18" s="30">
        <v>175</v>
      </c>
      <c r="L18" s="33"/>
    </row>
    <row r="19" spans="1:12" s="31" customFormat="1" ht="43.5" customHeight="1" x14ac:dyDescent="0.25">
      <c r="A19" s="23">
        <v>12</v>
      </c>
      <c r="B19" s="24"/>
      <c r="C19" s="25" t="s">
        <v>33</v>
      </c>
      <c r="D19" s="27">
        <v>1139</v>
      </c>
      <c r="E19" s="27">
        <v>1672</v>
      </c>
      <c r="F19" s="28"/>
      <c r="G19" s="23">
        <v>12</v>
      </c>
      <c r="H19" s="25" t="s">
        <v>33</v>
      </c>
      <c r="I19" s="30">
        <v>59</v>
      </c>
      <c r="J19" s="30">
        <v>69</v>
      </c>
      <c r="L19" s="33"/>
    </row>
    <row r="20" spans="1:12" s="31" customFormat="1" ht="43.5" customHeight="1" x14ac:dyDescent="0.25">
      <c r="A20" s="23">
        <v>13</v>
      </c>
      <c r="B20" s="24"/>
      <c r="C20" s="25" t="s">
        <v>34</v>
      </c>
      <c r="D20" s="27">
        <v>1814</v>
      </c>
      <c r="E20" s="27">
        <v>2184</v>
      </c>
      <c r="F20" s="28"/>
      <c r="G20" s="23">
        <v>13</v>
      </c>
      <c r="H20" s="25" t="s">
        <v>34</v>
      </c>
      <c r="I20" s="30">
        <v>97</v>
      </c>
      <c r="J20" s="30">
        <v>108</v>
      </c>
      <c r="L20" s="33"/>
    </row>
    <row r="21" spans="1:12" s="31" customFormat="1" ht="43.5" customHeight="1" x14ac:dyDescent="0.25">
      <c r="A21" s="23">
        <v>14</v>
      </c>
      <c r="B21" s="24"/>
      <c r="C21" s="25" t="s">
        <v>35</v>
      </c>
      <c r="D21" s="27">
        <v>3017</v>
      </c>
      <c r="E21" s="27">
        <v>3994</v>
      </c>
      <c r="F21" s="28"/>
      <c r="G21" s="23">
        <v>14</v>
      </c>
      <c r="H21" s="25" t="s">
        <v>35</v>
      </c>
      <c r="I21" s="30">
        <v>200</v>
      </c>
      <c r="J21" s="30">
        <v>225</v>
      </c>
      <c r="L21" s="33"/>
    </row>
    <row r="22" spans="1:12" s="31" customFormat="1" ht="35.25" customHeight="1" x14ac:dyDescent="0.25">
      <c r="A22" s="59" t="s">
        <v>21</v>
      </c>
      <c r="B22" s="59"/>
      <c r="C22" s="59"/>
      <c r="D22" s="60">
        <f>SUM(D8:D21)</f>
        <v>26107</v>
      </c>
      <c r="E22" s="60">
        <f>SUM(E8:E21)</f>
        <v>34449</v>
      </c>
      <c r="F22" s="35"/>
      <c r="G22" s="59" t="s">
        <v>21</v>
      </c>
      <c r="H22" s="59"/>
      <c r="I22" s="60">
        <f>SUM(I8:I21)</f>
        <v>1468</v>
      </c>
      <c r="J22" s="60">
        <f>SUM(J8:J21)</f>
        <v>1740</v>
      </c>
    </row>
    <row r="23" spans="1:12" s="31" customFormat="1" ht="35.25" customHeight="1" x14ac:dyDescent="0.25">
      <c r="A23" s="59"/>
      <c r="B23" s="59"/>
      <c r="C23" s="59"/>
      <c r="D23" s="60"/>
      <c r="E23" s="60"/>
      <c r="F23" s="35"/>
      <c r="G23" s="59"/>
      <c r="H23" s="59"/>
      <c r="I23" s="60"/>
      <c r="J23" s="60"/>
    </row>
    <row r="24" spans="1:12" ht="34.5" customHeight="1" x14ac:dyDescent="0.25">
      <c r="G24" s="36"/>
      <c r="H24" s="36"/>
      <c r="I24" s="37"/>
      <c r="J24" s="38"/>
    </row>
    <row r="25" spans="1:12" ht="20.25" x14ac:dyDescent="0.25">
      <c r="F25" s="39"/>
      <c r="G25" s="14"/>
      <c r="H25" s="14"/>
      <c r="I25" s="15"/>
      <c r="J25" s="14"/>
    </row>
    <row r="26" spans="1:12" x14ac:dyDescent="0.25">
      <c r="C26" s="40"/>
    </row>
    <row r="29" spans="1:12" x14ac:dyDescent="0.25">
      <c r="C29" s="40"/>
    </row>
  </sheetData>
  <mergeCells count="8">
    <mergeCell ref="A2:J2"/>
    <mergeCell ref="A3:J3"/>
    <mergeCell ref="A22:C23"/>
    <mergeCell ref="D22:D23"/>
    <mergeCell ref="E22:E23"/>
    <mergeCell ref="G22:H23"/>
    <mergeCell ref="I22:I23"/>
    <mergeCell ref="J22:J23"/>
  </mergeCells>
  <pageMargins left="0" right="0" top="0.31496062992125984" bottom="3.937007874015748E-2" header="0" footer="3.937007874015748E-2"/>
  <pageSetup paperSize="9" scale="5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A4" zoomScale="50" workbookViewId="0">
      <selection activeCell="Q4" sqref="Q1:Q1048576"/>
    </sheetView>
  </sheetViews>
  <sheetFormatPr defaultRowHeight="18.75" x14ac:dyDescent="0.25"/>
  <cols>
    <col min="1" max="1" width="6" style="1" customWidth="1"/>
    <col min="2" max="2" width="1.90625" style="2" customWidth="1"/>
    <col min="3" max="3" width="25.453125" style="2" customWidth="1"/>
    <col min="4" max="4" width="16.54296875" style="2" customWidth="1"/>
    <col min="5" max="5" width="15.453125" style="2" customWidth="1"/>
    <col min="6" max="6" width="3.26953125" style="2" customWidth="1"/>
    <col min="7" max="7" width="6.1796875" style="2" customWidth="1"/>
    <col min="8" max="8" width="24.81640625" style="2" customWidth="1"/>
    <col min="9" max="9" width="16.36328125" style="3" customWidth="1"/>
    <col min="10" max="10" width="14.81640625" style="2" customWidth="1"/>
    <col min="11" max="11" width="8.7265625" style="2"/>
    <col min="12" max="12" width="13.81640625" style="2" customWidth="1"/>
    <col min="13" max="14" width="8.7265625" style="2"/>
    <col min="15" max="15" width="11.453125" style="2" customWidth="1"/>
    <col min="16" max="16384" width="8.7265625" style="2"/>
  </cols>
  <sheetData>
    <row r="1" spans="1:17" ht="20.25" customHeight="1" x14ac:dyDescent="0.25"/>
    <row r="2" spans="1:17" s="4" customFormat="1" ht="47.2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7" s="4" customFormat="1" ht="47.25" customHeight="1" x14ac:dyDescent="0.25">
      <c r="A3" s="58" t="s">
        <v>280</v>
      </c>
      <c r="B3" s="58"/>
      <c r="C3" s="58"/>
      <c r="D3" s="58"/>
      <c r="E3" s="58"/>
      <c r="F3" s="58"/>
      <c r="G3" s="58"/>
      <c r="H3" s="58"/>
      <c r="I3" s="58"/>
      <c r="J3" s="58"/>
    </row>
    <row r="4" spans="1:17" s="4" customFormat="1" ht="39.75" customHeight="1" x14ac:dyDescent="0.25">
      <c r="A4" s="5"/>
      <c r="B4" s="5"/>
      <c r="C4" s="5"/>
      <c r="D4" s="5"/>
      <c r="E4" s="5"/>
      <c r="F4" s="5"/>
      <c r="G4" s="5"/>
      <c r="H4" s="5"/>
      <c r="I4" s="6"/>
      <c r="J4" s="5"/>
    </row>
    <row r="5" spans="1:17" s="4" customFormat="1" ht="41.25" customHeight="1" x14ac:dyDescent="0.5">
      <c r="A5" s="7" t="s">
        <v>281</v>
      </c>
      <c r="B5" s="8"/>
      <c r="C5" s="9"/>
      <c r="D5" s="10"/>
      <c r="E5" s="10"/>
      <c r="F5" s="9"/>
      <c r="G5" s="11" t="s">
        <v>267</v>
      </c>
      <c r="H5" s="9"/>
      <c r="I5" s="12"/>
    </row>
    <row r="6" spans="1:17" s="14" customFormat="1" ht="24.75" customHeight="1" x14ac:dyDescent="0.25">
      <c r="A6" s="13"/>
      <c r="D6" s="13"/>
      <c r="E6" s="13"/>
      <c r="I6" s="15"/>
    </row>
    <row r="7" spans="1:17" s="22" customFormat="1" ht="71.25" customHeight="1" x14ac:dyDescent="0.25">
      <c r="A7" s="34" t="s">
        <v>1</v>
      </c>
      <c r="B7" s="17"/>
      <c r="C7" s="18" t="s">
        <v>2</v>
      </c>
      <c r="D7" s="20" t="s">
        <v>4</v>
      </c>
      <c r="E7" s="20" t="s">
        <v>5</v>
      </c>
      <c r="F7" s="21"/>
      <c r="G7" s="34" t="s">
        <v>1</v>
      </c>
      <c r="H7" s="18" t="s">
        <v>2</v>
      </c>
      <c r="I7" s="20" t="s">
        <v>4</v>
      </c>
      <c r="J7" s="20" t="s">
        <v>5</v>
      </c>
    </row>
    <row r="8" spans="1:17" s="31" customFormat="1" ht="43.5" customHeight="1" x14ac:dyDescent="0.25">
      <c r="A8" s="41" t="s">
        <v>36</v>
      </c>
      <c r="B8" s="24"/>
      <c r="C8" s="25" t="s">
        <v>37</v>
      </c>
      <c r="D8" s="27">
        <v>558</v>
      </c>
      <c r="E8" s="27">
        <v>715</v>
      </c>
      <c r="F8" s="28"/>
      <c r="G8" s="41" t="s">
        <v>36</v>
      </c>
      <c r="H8" s="25" t="s">
        <v>37</v>
      </c>
      <c r="I8" s="30">
        <v>20</v>
      </c>
      <c r="J8" s="30">
        <v>38</v>
      </c>
      <c r="L8" s="32"/>
      <c r="O8" s="32"/>
      <c r="P8" s="32"/>
      <c r="Q8" s="32"/>
    </row>
    <row r="9" spans="1:17" s="31" customFormat="1" ht="43.5" customHeight="1" x14ac:dyDescent="0.25">
      <c r="A9" s="41" t="s">
        <v>38</v>
      </c>
      <c r="B9" s="24"/>
      <c r="C9" s="25" t="s">
        <v>39</v>
      </c>
      <c r="D9" s="27">
        <v>663</v>
      </c>
      <c r="E9" s="27">
        <v>849</v>
      </c>
      <c r="F9" s="28"/>
      <c r="G9" s="41" t="s">
        <v>38</v>
      </c>
      <c r="H9" s="25" t="s">
        <v>39</v>
      </c>
      <c r="I9" s="30">
        <v>10</v>
      </c>
      <c r="J9" s="30">
        <v>16</v>
      </c>
      <c r="L9" s="32"/>
      <c r="O9" s="32"/>
      <c r="P9" s="32"/>
      <c r="Q9" s="32"/>
    </row>
    <row r="10" spans="1:17" s="31" customFormat="1" ht="43.5" customHeight="1" x14ac:dyDescent="0.25">
      <c r="A10" s="41" t="s">
        <v>40</v>
      </c>
      <c r="B10" s="24"/>
      <c r="C10" s="25" t="s">
        <v>41</v>
      </c>
      <c r="D10" s="27">
        <v>123</v>
      </c>
      <c r="E10" s="27">
        <v>173</v>
      </c>
      <c r="F10" s="28"/>
      <c r="G10" s="41" t="s">
        <v>40</v>
      </c>
      <c r="H10" s="25" t="s">
        <v>41</v>
      </c>
      <c r="I10" s="30">
        <v>18</v>
      </c>
      <c r="J10" s="30">
        <v>25</v>
      </c>
      <c r="L10" s="32"/>
      <c r="O10" s="32"/>
      <c r="P10" s="32"/>
      <c r="Q10" s="32"/>
    </row>
    <row r="11" spans="1:17" s="31" customFormat="1" ht="43.5" customHeight="1" x14ac:dyDescent="0.25">
      <c r="A11" s="41" t="s">
        <v>42</v>
      </c>
      <c r="B11" s="24"/>
      <c r="C11" s="25" t="s">
        <v>43</v>
      </c>
      <c r="D11" s="27">
        <v>834</v>
      </c>
      <c r="E11" s="27">
        <v>1067</v>
      </c>
      <c r="F11" s="28"/>
      <c r="G11" s="41" t="s">
        <v>42</v>
      </c>
      <c r="H11" s="25" t="s">
        <v>43</v>
      </c>
      <c r="I11" s="30">
        <v>32</v>
      </c>
      <c r="J11" s="30">
        <v>41</v>
      </c>
      <c r="L11" s="32"/>
      <c r="O11" s="32"/>
      <c r="P11" s="32"/>
      <c r="Q11" s="32"/>
    </row>
    <row r="12" spans="1:17" s="31" customFormat="1" ht="43.5" customHeight="1" x14ac:dyDescent="0.25">
      <c r="A12" s="41" t="s">
        <v>44</v>
      </c>
      <c r="B12" s="24"/>
      <c r="C12" s="25" t="s">
        <v>45</v>
      </c>
      <c r="D12" s="27">
        <v>1885</v>
      </c>
      <c r="E12" s="27">
        <v>2449</v>
      </c>
      <c r="F12" s="28"/>
      <c r="G12" s="41" t="s">
        <v>44</v>
      </c>
      <c r="H12" s="25" t="s">
        <v>45</v>
      </c>
      <c r="I12" s="30">
        <v>26</v>
      </c>
      <c r="J12" s="30">
        <v>37</v>
      </c>
      <c r="L12" s="32"/>
      <c r="O12" s="32"/>
      <c r="P12" s="32"/>
      <c r="Q12" s="32"/>
    </row>
    <row r="13" spans="1:17" s="31" customFormat="1" ht="43.5" customHeight="1" x14ac:dyDescent="0.25">
      <c r="A13" s="41" t="s">
        <v>46</v>
      </c>
      <c r="B13" s="24"/>
      <c r="C13" s="25" t="s">
        <v>47</v>
      </c>
      <c r="D13" s="27">
        <v>864</v>
      </c>
      <c r="E13" s="27">
        <v>1084</v>
      </c>
      <c r="F13" s="28"/>
      <c r="G13" s="41" t="s">
        <v>46</v>
      </c>
      <c r="H13" s="25" t="s">
        <v>47</v>
      </c>
      <c r="I13" s="30">
        <v>24</v>
      </c>
      <c r="J13" s="30">
        <v>29</v>
      </c>
      <c r="L13" s="32"/>
      <c r="O13" s="32"/>
      <c r="P13" s="32"/>
      <c r="Q13" s="32"/>
    </row>
    <row r="14" spans="1:17" s="31" customFormat="1" ht="43.5" customHeight="1" x14ac:dyDescent="0.25">
      <c r="A14" s="41" t="s">
        <v>48</v>
      </c>
      <c r="B14" s="24"/>
      <c r="C14" s="25" t="s">
        <v>49</v>
      </c>
      <c r="D14" s="27">
        <v>1979</v>
      </c>
      <c r="E14" s="27">
        <v>2456</v>
      </c>
      <c r="F14" s="28"/>
      <c r="G14" s="41" t="s">
        <v>48</v>
      </c>
      <c r="H14" s="25" t="s">
        <v>49</v>
      </c>
      <c r="I14" s="30">
        <v>31</v>
      </c>
      <c r="J14" s="30">
        <v>50</v>
      </c>
      <c r="L14" s="32"/>
      <c r="O14" s="32"/>
      <c r="P14" s="32"/>
      <c r="Q14" s="32"/>
    </row>
    <row r="15" spans="1:17" s="31" customFormat="1" ht="43.5" customHeight="1" x14ac:dyDescent="0.25">
      <c r="A15" s="41" t="s">
        <v>50</v>
      </c>
      <c r="B15" s="24"/>
      <c r="C15" s="25" t="s">
        <v>51</v>
      </c>
      <c r="D15" s="27">
        <v>863</v>
      </c>
      <c r="E15" s="27">
        <v>1033</v>
      </c>
      <c r="F15" s="28"/>
      <c r="G15" s="41" t="s">
        <v>50</v>
      </c>
      <c r="H15" s="25" t="s">
        <v>51</v>
      </c>
      <c r="I15" s="30">
        <v>22</v>
      </c>
      <c r="J15" s="30">
        <v>27</v>
      </c>
      <c r="L15" s="32"/>
      <c r="O15" s="32"/>
      <c r="P15" s="32"/>
      <c r="Q15" s="32"/>
    </row>
    <row r="16" spans="1:17" s="31" customFormat="1" ht="43.5" customHeight="1" x14ac:dyDescent="0.25">
      <c r="A16" s="41" t="s">
        <v>52</v>
      </c>
      <c r="B16" s="24"/>
      <c r="C16" s="25" t="s">
        <v>53</v>
      </c>
      <c r="D16" s="27">
        <v>790</v>
      </c>
      <c r="E16" s="27">
        <v>931</v>
      </c>
      <c r="F16" s="28"/>
      <c r="G16" s="41" t="s">
        <v>52</v>
      </c>
      <c r="H16" s="25" t="s">
        <v>53</v>
      </c>
      <c r="I16" s="30">
        <v>15</v>
      </c>
      <c r="J16" s="30">
        <v>17</v>
      </c>
      <c r="L16" s="32"/>
      <c r="O16" s="32"/>
      <c r="P16" s="32"/>
      <c r="Q16" s="32"/>
    </row>
    <row r="17" spans="1:17" s="31" customFormat="1" ht="43.5" customHeight="1" x14ac:dyDescent="0.25">
      <c r="A17" s="41" t="s">
        <v>54</v>
      </c>
      <c r="B17" s="24"/>
      <c r="C17" s="25" t="s">
        <v>55</v>
      </c>
      <c r="D17" s="27">
        <v>854</v>
      </c>
      <c r="E17" s="27">
        <v>1152</v>
      </c>
      <c r="F17" s="28"/>
      <c r="G17" s="41" t="s">
        <v>54</v>
      </c>
      <c r="H17" s="25" t="s">
        <v>55</v>
      </c>
      <c r="I17" s="30">
        <v>24</v>
      </c>
      <c r="J17" s="30">
        <v>28</v>
      </c>
      <c r="L17" s="32"/>
      <c r="O17" s="32"/>
      <c r="P17" s="32"/>
      <c r="Q17" s="32"/>
    </row>
    <row r="18" spans="1:17" s="31" customFormat="1" ht="43.5" customHeight="1" x14ac:dyDescent="0.25">
      <c r="A18" s="41" t="s">
        <v>56</v>
      </c>
      <c r="B18" s="24"/>
      <c r="C18" s="25" t="s">
        <v>57</v>
      </c>
      <c r="D18" s="27">
        <v>896</v>
      </c>
      <c r="E18" s="27">
        <v>1257</v>
      </c>
      <c r="F18" s="28"/>
      <c r="G18" s="41" t="s">
        <v>56</v>
      </c>
      <c r="H18" s="25" t="s">
        <v>57</v>
      </c>
      <c r="I18" s="30">
        <v>25</v>
      </c>
      <c r="J18" s="30">
        <v>32</v>
      </c>
      <c r="L18" s="32"/>
      <c r="O18" s="32"/>
      <c r="P18" s="32"/>
      <c r="Q18" s="32"/>
    </row>
    <row r="19" spans="1:17" s="31" customFormat="1" ht="43.5" customHeight="1" x14ac:dyDescent="0.25">
      <c r="A19" s="41" t="s">
        <v>58</v>
      </c>
      <c r="B19" s="24"/>
      <c r="C19" s="25" t="s">
        <v>59</v>
      </c>
      <c r="D19" s="27">
        <v>1555</v>
      </c>
      <c r="E19" s="27">
        <v>2067</v>
      </c>
      <c r="F19" s="28"/>
      <c r="G19" s="41" t="s">
        <v>58</v>
      </c>
      <c r="H19" s="25" t="s">
        <v>59</v>
      </c>
      <c r="I19" s="30">
        <v>24</v>
      </c>
      <c r="J19" s="30">
        <v>36</v>
      </c>
      <c r="L19" s="32"/>
      <c r="O19" s="32"/>
      <c r="P19" s="32"/>
      <c r="Q19" s="32"/>
    </row>
    <row r="20" spans="1:17" s="31" customFormat="1" ht="43.5" customHeight="1" x14ac:dyDescent="0.25">
      <c r="A20" s="41" t="s">
        <v>60</v>
      </c>
      <c r="B20" s="24"/>
      <c r="C20" s="25" t="s">
        <v>61</v>
      </c>
      <c r="D20" s="27">
        <v>747</v>
      </c>
      <c r="E20" s="27">
        <v>1004</v>
      </c>
      <c r="F20" s="28"/>
      <c r="G20" s="41" t="s">
        <v>60</v>
      </c>
      <c r="H20" s="25" t="s">
        <v>61</v>
      </c>
      <c r="I20" s="30">
        <v>22</v>
      </c>
      <c r="J20" s="30">
        <v>32</v>
      </c>
      <c r="L20" s="32"/>
      <c r="O20" s="32"/>
      <c r="P20" s="32"/>
      <c r="Q20" s="32"/>
    </row>
    <row r="21" spans="1:17" s="31" customFormat="1" ht="43.5" customHeight="1" x14ac:dyDescent="0.25">
      <c r="A21" s="41" t="s">
        <v>62</v>
      </c>
      <c r="B21" s="24"/>
      <c r="C21" s="25" t="s">
        <v>63</v>
      </c>
      <c r="D21" s="27">
        <v>1131</v>
      </c>
      <c r="E21" s="27">
        <v>1316</v>
      </c>
      <c r="F21" s="28"/>
      <c r="G21" s="41" t="s">
        <v>62</v>
      </c>
      <c r="H21" s="25" t="s">
        <v>63</v>
      </c>
      <c r="I21" s="30">
        <v>77</v>
      </c>
      <c r="J21" s="30">
        <v>90</v>
      </c>
      <c r="L21" s="33"/>
      <c r="O21" s="32"/>
      <c r="P21" s="32"/>
      <c r="Q21" s="32"/>
    </row>
    <row r="22" spans="1:17" s="31" customFormat="1" ht="43.5" customHeight="1" x14ac:dyDescent="0.25">
      <c r="A22" s="41" t="s">
        <v>64</v>
      </c>
      <c r="B22" s="24"/>
      <c r="C22" s="25" t="s">
        <v>65</v>
      </c>
      <c r="D22" s="27">
        <v>904</v>
      </c>
      <c r="E22" s="27">
        <v>1256</v>
      </c>
      <c r="F22" s="28"/>
      <c r="G22" s="41" t="s">
        <v>64</v>
      </c>
      <c r="H22" s="25" t="s">
        <v>65</v>
      </c>
      <c r="I22" s="30">
        <v>17</v>
      </c>
      <c r="J22" s="30">
        <v>24</v>
      </c>
      <c r="L22" s="33"/>
      <c r="O22" s="32"/>
      <c r="P22" s="32"/>
      <c r="Q22" s="32"/>
    </row>
    <row r="23" spans="1:17" s="31" customFormat="1" ht="43.5" customHeight="1" x14ac:dyDescent="0.25">
      <c r="A23" s="41" t="s">
        <v>66</v>
      </c>
      <c r="B23" s="24"/>
      <c r="C23" s="25" t="s">
        <v>67</v>
      </c>
      <c r="D23" s="27">
        <v>912</v>
      </c>
      <c r="E23" s="27">
        <v>1064</v>
      </c>
      <c r="F23" s="28"/>
      <c r="G23" s="41" t="s">
        <v>66</v>
      </c>
      <c r="H23" s="25" t="s">
        <v>67</v>
      </c>
      <c r="I23" s="30">
        <v>41</v>
      </c>
      <c r="J23" s="30">
        <v>46</v>
      </c>
      <c r="L23" s="33"/>
      <c r="O23" s="32"/>
      <c r="P23" s="32"/>
      <c r="Q23" s="32"/>
    </row>
    <row r="24" spans="1:17" s="31" customFormat="1" ht="43.5" customHeight="1" x14ac:dyDescent="0.25">
      <c r="A24" s="41" t="s">
        <v>68</v>
      </c>
      <c r="B24" s="24"/>
      <c r="C24" s="25" t="s">
        <v>69</v>
      </c>
      <c r="D24" s="27">
        <v>874</v>
      </c>
      <c r="E24" s="27">
        <v>1069</v>
      </c>
      <c r="F24" s="28"/>
      <c r="G24" s="41" t="s">
        <v>68</v>
      </c>
      <c r="H24" s="25" t="s">
        <v>69</v>
      </c>
      <c r="I24" s="30">
        <v>11</v>
      </c>
      <c r="J24" s="30">
        <v>19</v>
      </c>
      <c r="L24" s="33"/>
      <c r="O24" s="32"/>
      <c r="P24" s="32"/>
      <c r="Q24" s="32"/>
    </row>
    <row r="25" spans="1:17" s="31" customFormat="1" ht="43.5" customHeight="1" x14ac:dyDescent="0.25">
      <c r="A25" s="41" t="s">
        <v>70</v>
      </c>
      <c r="B25" s="24"/>
      <c r="C25" s="25" t="s">
        <v>71</v>
      </c>
      <c r="D25" s="27">
        <v>678</v>
      </c>
      <c r="E25" s="27">
        <v>962</v>
      </c>
      <c r="F25" s="28"/>
      <c r="G25" s="41" t="s">
        <v>70</v>
      </c>
      <c r="H25" s="25" t="s">
        <v>71</v>
      </c>
      <c r="I25" s="30">
        <v>14</v>
      </c>
      <c r="J25" s="30">
        <v>17</v>
      </c>
      <c r="L25" s="33"/>
      <c r="O25" s="32"/>
      <c r="P25" s="32"/>
      <c r="Q25" s="32"/>
    </row>
    <row r="26" spans="1:17" s="31" customFormat="1" ht="43.5" customHeight="1" x14ac:dyDescent="0.25">
      <c r="A26" s="41" t="s">
        <v>72</v>
      </c>
      <c r="B26" s="24"/>
      <c r="C26" s="25" t="s">
        <v>73</v>
      </c>
      <c r="D26" s="27">
        <v>1007</v>
      </c>
      <c r="E26" s="27">
        <v>1188</v>
      </c>
      <c r="F26" s="28"/>
      <c r="G26" s="41" t="s">
        <v>72</v>
      </c>
      <c r="H26" s="25" t="s">
        <v>73</v>
      </c>
      <c r="I26" s="30">
        <v>14</v>
      </c>
      <c r="J26" s="30">
        <v>19</v>
      </c>
      <c r="L26" s="33"/>
      <c r="O26" s="32"/>
      <c r="P26" s="32"/>
      <c r="Q26" s="32"/>
    </row>
    <row r="27" spans="1:17" s="31" customFormat="1" ht="43.5" customHeight="1" x14ac:dyDescent="0.25">
      <c r="A27" s="41" t="s">
        <v>74</v>
      </c>
      <c r="B27" s="24"/>
      <c r="C27" s="25" t="s">
        <v>75</v>
      </c>
      <c r="D27" s="27">
        <v>1643</v>
      </c>
      <c r="E27" s="27">
        <v>2000</v>
      </c>
      <c r="F27" s="28"/>
      <c r="G27" s="41" t="s">
        <v>74</v>
      </c>
      <c r="H27" s="25" t="s">
        <v>75</v>
      </c>
      <c r="I27" s="30">
        <v>58</v>
      </c>
      <c r="J27" s="30">
        <v>64</v>
      </c>
      <c r="L27" s="33"/>
      <c r="O27" s="32"/>
      <c r="P27" s="32"/>
      <c r="Q27" s="32"/>
    </row>
    <row r="28" spans="1:17" s="31" customFormat="1" ht="43.5" customHeight="1" x14ac:dyDescent="0.25">
      <c r="A28" s="41" t="s">
        <v>76</v>
      </c>
      <c r="B28" s="24"/>
      <c r="C28" s="25" t="s">
        <v>77</v>
      </c>
      <c r="D28" s="27">
        <v>2427</v>
      </c>
      <c r="E28" s="27">
        <v>2967</v>
      </c>
      <c r="F28" s="28"/>
      <c r="G28" s="41" t="s">
        <v>76</v>
      </c>
      <c r="H28" s="25" t="s">
        <v>77</v>
      </c>
      <c r="I28" s="30">
        <v>49</v>
      </c>
      <c r="J28" s="30">
        <v>73</v>
      </c>
      <c r="L28" s="33"/>
      <c r="O28" s="32"/>
      <c r="P28" s="32"/>
      <c r="Q28" s="32"/>
    </row>
    <row r="29" spans="1:17" s="31" customFormat="1" ht="43.5" customHeight="1" x14ac:dyDescent="0.25">
      <c r="A29" s="41" t="s">
        <v>78</v>
      </c>
      <c r="B29" s="24"/>
      <c r="C29" s="25" t="s">
        <v>79</v>
      </c>
      <c r="D29" s="27">
        <v>1427</v>
      </c>
      <c r="E29" s="27">
        <v>1720</v>
      </c>
      <c r="F29" s="28"/>
      <c r="G29" s="41" t="s">
        <v>78</v>
      </c>
      <c r="H29" s="25" t="s">
        <v>79</v>
      </c>
      <c r="I29" s="30">
        <v>79</v>
      </c>
      <c r="J29" s="30">
        <v>91</v>
      </c>
      <c r="L29" s="33"/>
      <c r="O29" s="32"/>
      <c r="P29" s="32"/>
      <c r="Q29" s="32"/>
    </row>
    <row r="30" spans="1:17" s="31" customFormat="1" ht="43.5" customHeight="1" x14ac:dyDescent="0.25">
      <c r="A30" s="41" t="s">
        <v>80</v>
      </c>
      <c r="B30" s="24"/>
      <c r="C30" s="25" t="s">
        <v>81</v>
      </c>
      <c r="D30" s="27">
        <v>1215</v>
      </c>
      <c r="E30" s="27">
        <v>1434</v>
      </c>
      <c r="F30" s="28"/>
      <c r="G30" s="41" t="s">
        <v>80</v>
      </c>
      <c r="H30" s="25" t="s">
        <v>81</v>
      </c>
      <c r="I30" s="30">
        <v>34</v>
      </c>
      <c r="J30" s="30">
        <v>43</v>
      </c>
      <c r="L30" s="33"/>
      <c r="O30" s="32"/>
      <c r="P30" s="32"/>
      <c r="Q30" s="32"/>
    </row>
    <row r="31" spans="1:17" s="31" customFormat="1" ht="43.5" customHeight="1" x14ac:dyDescent="0.25">
      <c r="A31" s="41" t="s">
        <v>82</v>
      </c>
      <c r="B31" s="24"/>
      <c r="C31" s="25" t="s">
        <v>83</v>
      </c>
      <c r="D31" s="27">
        <v>1621</v>
      </c>
      <c r="E31" s="27">
        <v>2000</v>
      </c>
      <c r="F31" s="28"/>
      <c r="G31" s="41" t="s">
        <v>82</v>
      </c>
      <c r="H31" s="25" t="s">
        <v>83</v>
      </c>
      <c r="I31" s="30">
        <v>24</v>
      </c>
      <c r="J31" s="30">
        <v>38</v>
      </c>
      <c r="L31" s="33"/>
      <c r="O31" s="32"/>
      <c r="P31" s="32"/>
      <c r="Q31" s="32"/>
    </row>
    <row r="32" spans="1:17" s="31" customFormat="1" ht="35.25" customHeight="1" x14ac:dyDescent="0.25">
      <c r="A32" s="59" t="s">
        <v>21</v>
      </c>
      <c r="B32" s="59"/>
      <c r="C32" s="59"/>
      <c r="D32" s="60">
        <f>SUM(D8:D31)</f>
        <v>26450</v>
      </c>
      <c r="E32" s="60">
        <f>SUM(E8:E31)</f>
        <v>33213</v>
      </c>
      <c r="F32" s="35"/>
      <c r="G32" s="59" t="s">
        <v>21</v>
      </c>
      <c r="H32" s="59"/>
      <c r="I32" s="60">
        <f>SUM(I8:I31)</f>
        <v>711</v>
      </c>
      <c r="J32" s="60">
        <f>SUM(J8:J31)</f>
        <v>932</v>
      </c>
    </row>
    <row r="33" spans="1:10" s="31" customFormat="1" ht="35.25" customHeight="1" x14ac:dyDescent="0.25">
      <c r="A33" s="59"/>
      <c r="B33" s="59"/>
      <c r="C33" s="59"/>
      <c r="D33" s="60"/>
      <c r="E33" s="60"/>
      <c r="F33" s="35"/>
      <c r="G33" s="59"/>
      <c r="H33" s="59"/>
      <c r="I33" s="60"/>
      <c r="J33" s="60"/>
    </row>
    <row r="34" spans="1:10" ht="34.5" customHeight="1" x14ac:dyDescent="0.25">
      <c r="G34" s="36"/>
      <c r="H34" s="36"/>
      <c r="I34" s="37"/>
      <c r="J34" s="38"/>
    </row>
    <row r="35" spans="1:10" ht="20.25" x14ac:dyDescent="0.25">
      <c r="F35" s="39"/>
      <c r="G35" s="14"/>
      <c r="H35" s="14"/>
      <c r="I35" s="15"/>
      <c r="J35" s="14"/>
    </row>
    <row r="36" spans="1:10" x14ac:dyDescent="0.25">
      <c r="C36" s="40"/>
    </row>
    <row r="39" spans="1:10" x14ac:dyDescent="0.25">
      <c r="C39" s="40"/>
    </row>
  </sheetData>
  <mergeCells count="8">
    <mergeCell ref="A2:J2"/>
    <mergeCell ref="A3:J3"/>
    <mergeCell ref="A32:C33"/>
    <mergeCell ref="D32:D33"/>
    <mergeCell ref="E32:E33"/>
    <mergeCell ref="G32:H33"/>
    <mergeCell ref="I32:I33"/>
    <mergeCell ref="J32:J33"/>
  </mergeCells>
  <pageMargins left="0" right="0" top="0.31496062992125984" bottom="3.937007874015748E-2" header="0" footer="3.937007874015748E-2"/>
  <pageSetup paperSize="9" scale="5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50" workbookViewId="0">
      <selection activeCell="I1" sqref="I1:I1048576"/>
    </sheetView>
  </sheetViews>
  <sheetFormatPr defaultRowHeight="18.75" x14ac:dyDescent="0.25"/>
  <cols>
    <col min="1" max="1" width="6" style="1" customWidth="1"/>
    <col min="2" max="2" width="1.90625" style="2" customWidth="1"/>
    <col min="3" max="3" width="25.453125" style="2" customWidth="1"/>
    <col min="4" max="4" width="16.54296875" style="2" customWidth="1"/>
    <col min="5" max="5" width="15.453125" style="2" customWidth="1"/>
    <col min="6" max="6" width="3.26953125" style="2" customWidth="1"/>
    <col min="7" max="7" width="6.1796875" style="2" customWidth="1"/>
    <col min="8" max="8" width="24.81640625" style="2" customWidth="1"/>
    <col min="9" max="9" width="16.36328125" style="3" customWidth="1"/>
    <col min="10" max="10" width="14.81640625" style="2" customWidth="1"/>
    <col min="11" max="16384" width="8.7265625" style="2"/>
  </cols>
  <sheetData>
    <row r="1" spans="1:12" ht="20.25" customHeight="1" x14ac:dyDescent="0.25"/>
    <row r="2" spans="1:12" s="4" customFormat="1" ht="47.25" customHeight="1" x14ac:dyDescent="0.2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s="4" customFormat="1" ht="47.25" customHeight="1" x14ac:dyDescent="0.25">
      <c r="A3" s="58" t="s">
        <v>280</v>
      </c>
      <c r="B3" s="58"/>
      <c r="C3" s="58"/>
      <c r="D3" s="58"/>
      <c r="E3" s="58"/>
      <c r="F3" s="58"/>
      <c r="G3" s="58"/>
      <c r="H3" s="58"/>
      <c r="I3" s="58"/>
      <c r="J3" s="58"/>
    </row>
    <row r="4" spans="1:12" s="4" customFormat="1" ht="39.75" customHeight="1" x14ac:dyDescent="0.25">
      <c r="A4" s="5"/>
      <c r="B4" s="5"/>
      <c r="C4" s="5"/>
      <c r="D4" s="5"/>
      <c r="E4" s="5"/>
      <c r="F4" s="5"/>
      <c r="G4" s="5"/>
      <c r="H4" s="5"/>
      <c r="I4" s="6"/>
      <c r="J4" s="5"/>
    </row>
    <row r="5" spans="1:12" s="4" customFormat="1" ht="41.25" customHeight="1" x14ac:dyDescent="0.5">
      <c r="A5" s="7" t="s">
        <v>281</v>
      </c>
      <c r="B5" s="8"/>
      <c r="C5" s="9"/>
      <c r="D5" s="10"/>
      <c r="E5" s="10"/>
      <c r="F5" s="9"/>
      <c r="G5" s="11" t="s">
        <v>269</v>
      </c>
      <c r="H5" s="9"/>
      <c r="I5" s="12"/>
    </row>
    <row r="6" spans="1:12" s="14" customFormat="1" ht="24.75" customHeight="1" x14ac:dyDescent="0.25">
      <c r="A6" s="13"/>
      <c r="D6" s="13"/>
      <c r="E6" s="13"/>
      <c r="I6" s="15"/>
    </row>
    <row r="7" spans="1:12" s="22" customFormat="1" ht="71.25" customHeight="1" x14ac:dyDescent="0.25">
      <c r="A7" s="42" t="s">
        <v>1</v>
      </c>
      <c r="B7" s="17"/>
      <c r="C7" s="18" t="s">
        <v>2</v>
      </c>
      <c r="D7" s="20" t="s">
        <v>4</v>
      </c>
      <c r="E7" s="20" t="s">
        <v>5</v>
      </c>
      <c r="F7" s="21"/>
      <c r="G7" s="42" t="s">
        <v>1</v>
      </c>
      <c r="H7" s="18" t="s">
        <v>2</v>
      </c>
      <c r="I7" s="20" t="s">
        <v>4</v>
      </c>
      <c r="J7" s="20" t="s">
        <v>5</v>
      </c>
      <c r="L7" s="47"/>
    </row>
    <row r="8" spans="1:12" s="31" customFormat="1" ht="43.5" customHeight="1" x14ac:dyDescent="0.25">
      <c r="A8" s="23">
        <v>1</v>
      </c>
      <c r="B8" s="24"/>
      <c r="C8" s="25" t="s">
        <v>164</v>
      </c>
      <c r="D8" s="27">
        <v>1431</v>
      </c>
      <c r="E8" s="27">
        <v>1851</v>
      </c>
      <c r="F8" s="28"/>
      <c r="G8" s="23">
        <v>1</v>
      </c>
      <c r="H8" s="25" t="s">
        <v>164</v>
      </c>
      <c r="I8" s="30">
        <v>65</v>
      </c>
      <c r="J8" s="30">
        <v>89</v>
      </c>
      <c r="L8" s="44"/>
    </row>
    <row r="9" spans="1:12" s="31" customFormat="1" ht="43.5" customHeight="1" x14ac:dyDescent="0.25">
      <c r="A9" s="23">
        <v>2</v>
      </c>
      <c r="B9" s="24"/>
      <c r="C9" s="25" t="s">
        <v>162</v>
      </c>
      <c r="D9" s="27">
        <v>2969</v>
      </c>
      <c r="E9" s="27">
        <v>3953</v>
      </c>
      <c r="F9" s="28"/>
      <c r="G9" s="23">
        <v>2</v>
      </c>
      <c r="H9" s="25" t="s">
        <v>162</v>
      </c>
      <c r="I9" s="30">
        <v>61</v>
      </c>
      <c r="J9" s="30">
        <v>115</v>
      </c>
      <c r="L9" s="44"/>
    </row>
    <row r="10" spans="1:12" s="31" customFormat="1" ht="43.5" customHeight="1" x14ac:dyDescent="0.25">
      <c r="A10" s="23">
        <v>3</v>
      </c>
      <c r="B10" s="24"/>
      <c r="C10" s="25" t="s">
        <v>163</v>
      </c>
      <c r="D10" s="27">
        <v>1670</v>
      </c>
      <c r="E10" s="27">
        <v>2156</v>
      </c>
      <c r="F10" s="28"/>
      <c r="G10" s="23">
        <v>3</v>
      </c>
      <c r="H10" s="25" t="s">
        <v>163</v>
      </c>
      <c r="I10" s="30">
        <v>63</v>
      </c>
      <c r="J10" s="30">
        <v>83</v>
      </c>
      <c r="L10" s="44"/>
    </row>
    <row r="11" spans="1:12" s="31" customFormat="1" ht="35.25" customHeight="1" x14ac:dyDescent="0.25">
      <c r="A11" s="59" t="s">
        <v>21</v>
      </c>
      <c r="B11" s="59"/>
      <c r="C11" s="59"/>
      <c r="D11" s="60">
        <f>SUM(D8:D10)</f>
        <v>6070</v>
      </c>
      <c r="E11" s="60">
        <f>SUM(E8:E10)</f>
        <v>7960</v>
      </c>
      <c r="F11" s="35"/>
      <c r="G11" s="59" t="s">
        <v>21</v>
      </c>
      <c r="H11" s="59"/>
      <c r="I11" s="60">
        <f>SUM(I8:I10)</f>
        <v>189</v>
      </c>
      <c r="J11" s="60">
        <f>SUM(J8:J10)</f>
        <v>287</v>
      </c>
    </row>
    <row r="12" spans="1:12" s="31" customFormat="1" ht="35.25" customHeight="1" x14ac:dyDescent="0.25">
      <c r="A12" s="59"/>
      <c r="B12" s="59"/>
      <c r="C12" s="59"/>
      <c r="D12" s="60"/>
      <c r="E12" s="60"/>
      <c r="F12" s="35"/>
      <c r="G12" s="59"/>
      <c r="H12" s="59"/>
      <c r="I12" s="60"/>
      <c r="J12" s="60"/>
    </row>
    <row r="13" spans="1:12" ht="34.5" customHeight="1" x14ac:dyDescent="0.25">
      <c r="G13" s="36"/>
      <c r="H13" s="36"/>
      <c r="I13" s="37"/>
      <c r="J13" s="38"/>
    </row>
    <row r="14" spans="1:12" ht="20.25" x14ac:dyDescent="0.25">
      <c r="F14" s="39"/>
      <c r="G14" s="14"/>
      <c r="H14" s="14"/>
      <c r="I14" s="15"/>
      <c r="J14" s="14"/>
    </row>
    <row r="15" spans="1:12" x14ac:dyDescent="0.25">
      <c r="C15" s="40"/>
    </row>
    <row r="18" spans="3:3" x14ac:dyDescent="0.25">
      <c r="C18" s="40"/>
    </row>
  </sheetData>
  <sortState ref="H8:K10">
    <sortCondition ref="H8:H10"/>
  </sortState>
  <mergeCells count="8">
    <mergeCell ref="A2:J2"/>
    <mergeCell ref="A3:J3"/>
    <mergeCell ref="A11:C12"/>
    <mergeCell ref="D11:D12"/>
    <mergeCell ref="E11:E12"/>
    <mergeCell ref="G11:H12"/>
    <mergeCell ref="I11:I12"/>
    <mergeCell ref="J11:J12"/>
  </mergeCells>
  <pageMargins left="0" right="0" top="0.31496062992125984" bottom="3.937007874015748E-2" header="0" footer="3.937007874015748E-2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Nasional </vt:lpstr>
      <vt:lpstr>Johor</vt:lpstr>
      <vt:lpstr>Kedah</vt:lpstr>
      <vt:lpstr>Kelantan</vt:lpstr>
      <vt:lpstr>Melaka</vt:lpstr>
      <vt:lpstr>N.9</vt:lpstr>
      <vt:lpstr>Pahang</vt:lpstr>
      <vt:lpstr>Perak</vt:lpstr>
      <vt:lpstr>Perlis</vt:lpstr>
      <vt:lpstr>P.Pinang</vt:lpstr>
      <vt:lpstr>Sabah</vt:lpstr>
      <vt:lpstr>Sarawak</vt:lpstr>
      <vt:lpstr>Selangor</vt:lpstr>
      <vt:lpstr>T'ganu (2)</vt:lpstr>
      <vt:lpstr>T'ganu</vt:lpstr>
      <vt:lpstr>WPKL</vt:lpstr>
      <vt:lpstr>CTH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sablee</dc:creator>
  <cp:lastModifiedBy>Muhammad Haidar</cp:lastModifiedBy>
  <cp:lastPrinted>2016-02-26T01:42:57Z</cp:lastPrinted>
  <dcterms:created xsi:type="dcterms:W3CDTF">2015-07-05T14:56:02Z</dcterms:created>
  <dcterms:modified xsi:type="dcterms:W3CDTF">2016-06-01T08:52:29Z</dcterms:modified>
</cp:coreProperties>
</file>